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U:\Cassie\Reporting Requirements\"/>
    </mc:Choice>
  </mc:AlternateContent>
  <xr:revisionPtr revIDLastSave="0" documentId="8_{0137F1E2-596C-4F83-9C75-E4395E22FC31}" xr6:coauthVersionLast="47" xr6:coauthVersionMax="47" xr10:uidLastSave="{00000000-0000-0000-0000-000000000000}"/>
  <bookViews>
    <workbookView xWindow="-120" yWindow="-120" windowWidth="29040" windowHeight="15720" xr2:uid="{00000000-000D-0000-FFFF-FFFF00000000}"/>
  </bookViews>
  <sheets>
    <sheet name="Annual Report" sheetId="3" r:id="rId1"/>
    <sheet name="Specific Taxes capture" sheetId="7" r:id="rId2"/>
  </sheets>
  <definedNames>
    <definedName name="_96Line21">#REF!</definedName>
    <definedName name="_96Line22">#REF!</definedName>
    <definedName name="ISDCodeA">#REF!</definedName>
    <definedName name="ISDCodeN">#REF!</definedName>
    <definedName name="Line21">#REF!</definedName>
    <definedName name="Line22">#REF!</definedName>
    <definedName name="_xlnm.Print_Area" localSheetId="0">'Annual Report'!$A$1:$J$86</definedName>
    <definedName name="_xlnm.Print_Area" localSheetId="1">'Specific Taxes capture'!$A$1:$K$28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3" i="3" l="1"/>
  <c r="I71" i="3"/>
  <c r="I69" i="3"/>
  <c r="I68" i="3"/>
  <c r="I67" i="3"/>
  <c r="I66" i="3"/>
  <c r="I26" i="3" l="1"/>
  <c r="I25" i="3"/>
  <c r="I27" i="3"/>
  <c r="I23" i="3"/>
  <c r="I21" i="3"/>
  <c r="G35" i="3" l="1"/>
  <c r="G57" i="3" l="1"/>
  <c r="E86" i="3" l="1"/>
  <c r="G82" i="3"/>
  <c r="J82" i="3" s="1"/>
  <c r="G84" i="3"/>
  <c r="J84" i="3" s="1"/>
  <c r="G83" i="3"/>
  <c r="J83" i="3" s="1"/>
  <c r="G81" i="3"/>
  <c r="J81" i="3" s="1"/>
  <c r="G80" i="3"/>
  <c r="J80" i="3" s="1"/>
  <c r="G66" i="3"/>
  <c r="J66" i="3" s="1"/>
  <c r="G85" i="3"/>
  <c r="J85" i="3" s="1"/>
  <c r="G67" i="3"/>
  <c r="J67" i="3" s="1"/>
  <c r="G68" i="3"/>
  <c r="J68" i="3" s="1"/>
  <c r="G69" i="3"/>
  <c r="J69" i="3" s="1"/>
  <c r="G70" i="3"/>
  <c r="J70" i="3" s="1"/>
  <c r="G71" i="3"/>
  <c r="J71" i="3" s="1"/>
  <c r="G72" i="3"/>
  <c r="J72" i="3" s="1"/>
  <c r="G73" i="3"/>
  <c r="J73" i="3" s="1"/>
  <c r="G74" i="3"/>
  <c r="J74" i="3" s="1"/>
  <c r="G75" i="3"/>
  <c r="J75" i="3" s="1"/>
  <c r="G76" i="3"/>
  <c r="J76" i="3" s="1"/>
  <c r="G77" i="3"/>
  <c r="J77" i="3" s="1"/>
  <c r="G78" i="3"/>
  <c r="J78" i="3" s="1"/>
  <c r="G79" i="3"/>
  <c r="J79" i="3" s="1"/>
  <c r="G51" i="3"/>
  <c r="G18" i="3"/>
  <c r="J86" i="3" l="1"/>
  <c r="G8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 Per MCL 125.4911(1)(a)</t>
        </r>
        <r>
          <rPr>
            <sz val="9"/>
            <color indexed="81"/>
            <rFont val="Tahoma"/>
            <family val="2"/>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E4" authorId="1" shapeId="0" xr:uid="{8EAB43E2-9034-4C70-950E-F814FE252CD3}">
      <text>
        <r>
          <rPr>
            <sz val="9"/>
            <color indexed="81"/>
            <rFont val="Tahoma"/>
            <family val="2"/>
          </rPr>
          <t xml:space="preserve">MCL 125.4911(1)(b)
</t>
        </r>
      </text>
    </comment>
    <comment ref="C5" authorId="1" shapeId="0" xr:uid="{274AC81E-8FF0-414B-A6B5-D672FAE08674}">
      <text>
        <r>
          <rPr>
            <sz val="9"/>
            <color indexed="81"/>
            <rFont val="Tahoma"/>
            <family val="2"/>
          </rPr>
          <t xml:space="preserve">MCL 125.4911(1)(b)
</t>
        </r>
      </text>
    </comment>
    <comment ref="F5" authorId="1" shapeId="0" xr:uid="{00000000-0006-0000-0000-000002000000}">
      <text>
        <r>
          <rPr>
            <b/>
            <sz val="9"/>
            <color indexed="81"/>
            <rFont val="Tahoma"/>
            <family val="2"/>
          </rPr>
          <t>If amended in FY22, include copy of or link to latest amendment when you submit this report.</t>
        </r>
      </text>
    </comment>
    <comment ref="E6" authorId="1" shapeId="0" xr:uid="{94D02079-EFD2-45FB-8947-A92901E77AB2}">
      <text>
        <r>
          <rPr>
            <sz val="9"/>
            <color indexed="81"/>
            <rFont val="Tahoma"/>
            <family val="2"/>
          </rPr>
          <t xml:space="preserve">MCL 125.4911(1)(b)
</t>
        </r>
      </text>
    </comment>
    <comment ref="E7" authorId="1" shapeId="0" xr:uid="{89F85916-F59A-4925-B3AB-0D63CE8B57AF}">
      <text>
        <r>
          <rPr>
            <sz val="9"/>
            <color indexed="81"/>
            <rFont val="Tahoma"/>
            <family val="2"/>
          </rPr>
          <t xml:space="preserve">MCL 125.4911(1)(b)
</t>
        </r>
      </text>
    </comment>
    <comment ref="E8" authorId="1" shapeId="0" xr:uid="{541A6F0E-BEBC-48DF-8ADA-021ED31EC5BB}">
      <text>
        <r>
          <rPr>
            <sz val="9"/>
            <color indexed="81"/>
            <rFont val="Tahoma"/>
            <family val="2"/>
          </rPr>
          <t xml:space="preserve">MCL 125.4911(1)(b)
</t>
        </r>
      </text>
    </comment>
    <comment ref="C9" authorId="1" shapeId="0" xr:uid="{28926711-CC25-418E-B598-465FC7487213}">
      <text>
        <r>
          <rPr>
            <sz val="9"/>
            <color indexed="81"/>
            <rFont val="Tahoma"/>
            <family val="2"/>
          </rPr>
          <t xml:space="preserve">MCL 125.4911(1)(o)
</t>
        </r>
      </text>
    </comment>
    <comment ref="E10" authorId="1" shapeId="0" xr:uid="{87FB7125-EA4E-4D1F-BD68-D8A1BC6E47C3}">
      <text>
        <r>
          <rPr>
            <sz val="9"/>
            <color indexed="81"/>
            <rFont val="Tahoma"/>
            <family val="2"/>
          </rPr>
          <t xml:space="preserve">MCL 125.4911(1)(o)
</t>
        </r>
      </text>
    </comment>
    <comment ref="C11" authorId="1" shapeId="0" xr:uid="{A5D2BE80-46BC-4D3C-938F-3E6A5179069F}">
      <text>
        <r>
          <rPr>
            <sz val="9"/>
            <color indexed="81"/>
            <rFont val="Tahoma"/>
            <family val="2"/>
          </rPr>
          <t xml:space="preserve">MCL 125.4911(1)(b)
</t>
        </r>
      </text>
    </comment>
    <comment ref="E14" authorId="1" shapeId="0" xr:uid="{D0C68E06-5727-40D0-8F9C-FC096F1FD0EB}">
      <text>
        <r>
          <rPr>
            <sz val="9"/>
            <color indexed="81"/>
            <rFont val="Tahoma"/>
            <family val="2"/>
          </rPr>
          <t xml:space="preserve">MCL 125.4911(1)(o)
</t>
        </r>
      </text>
    </comment>
    <comment ref="C15" authorId="1" shapeId="0" xr:uid="{B9E5C442-8540-4E41-92D7-F74C8D65A750}">
      <text>
        <r>
          <rPr>
            <sz val="9"/>
            <color indexed="81"/>
            <rFont val="Tahoma"/>
            <family val="2"/>
          </rPr>
          <t xml:space="preserve">MCL 125.4911(1)(o)
</t>
        </r>
      </text>
    </comment>
    <comment ref="F16" authorId="1" shapeId="0" xr:uid="{955616DA-4B9F-4648-B3FE-05BF9D5A363B}">
      <text>
        <r>
          <rPr>
            <sz val="9"/>
            <color indexed="81"/>
            <rFont val="Tahoma"/>
            <family val="2"/>
          </rPr>
          <t xml:space="preserve">MCL 125.4911(1)(o)
</t>
        </r>
      </text>
    </comment>
    <comment ref="E17" authorId="1" shapeId="0" xr:uid="{48F4914A-DBA3-4E39-BEAE-400797E9A81C}">
      <text>
        <r>
          <rPr>
            <sz val="9"/>
            <color indexed="81"/>
            <rFont val="Tahoma"/>
            <family val="2"/>
          </rPr>
          <t xml:space="preserve">MCL 125.4911(1)(o)
</t>
        </r>
      </text>
    </comment>
    <comment ref="B20" authorId="1" shapeId="0" xr:uid="{F713A1B4-1AB7-44D4-BE0B-05E8395467D1}">
      <text>
        <r>
          <rPr>
            <sz val="9"/>
            <color indexed="81"/>
            <rFont val="Tahoma"/>
            <family val="2"/>
          </rPr>
          <t xml:space="preserve"> MCL 125.4911(1)(g)</t>
        </r>
      </text>
    </comment>
    <comment ref="I20" authorId="1" shapeId="0" xr:uid="{97598450-8696-4B75-A24C-ED6E1BB77DD5}">
      <text>
        <r>
          <rPr>
            <sz val="9"/>
            <color indexed="81"/>
            <rFont val="Tahoma"/>
            <family val="2"/>
          </rPr>
          <t xml:space="preserve"> MCL 125.4911(1)(o)</t>
        </r>
      </text>
    </comment>
    <comment ref="B37" authorId="1" shapeId="0" xr:uid="{4A6D9B4E-6995-4E98-B5EB-370791530673}">
      <text>
        <r>
          <rPr>
            <sz val="9"/>
            <color indexed="81"/>
            <rFont val="Tahoma"/>
            <family val="2"/>
          </rPr>
          <t xml:space="preserve"> MCL 125.4911(1)(i)
</t>
        </r>
      </text>
    </comment>
    <comment ref="B53" authorId="1" shapeId="0" xr:uid="{76331D1E-35BD-4A49-941E-19B795A5034D}">
      <text>
        <r>
          <rPr>
            <sz val="9"/>
            <color indexed="81"/>
            <rFont val="Tahoma"/>
            <family val="2"/>
          </rPr>
          <t xml:space="preserve">MCL 125.4911(1)(o)
</t>
        </r>
      </text>
    </comment>
    <comment ref="B55" authorId="1" shapeId="0" xr:uid="{6135CDCC-816F-4EAB-95EA-69A7E108E82C}">
      <text>
        <r>
          <rPr>
            <sz val="9"/>
            <color indexed="81"/>
            <rFont val="Tahoma"/>
            <family val="2"/>
          </rPr>
          <t xml:space="preserve">MCL 125.4911(1)(o)
</t>
        </r>
      </text>
    </comment>
    <comment ref="B59" authorId="1" shapeId="0" xr:uid="{B4D2870F-636D-4322-AE78-30261EE385A3}">
      <text>
        <r>
          <rPr>
            <sz val="9"/>
            <color indexed="81"/>
            <rFont val="Tahoma"/>
            <family val="2"/>
          </rPr>
          <t xml:space="preserve"> MCL 125.4911(1)(h)</t>
        </r>
      </text>
    </comment>
    <comment ref="B61" authorId="1" shapeId="0" xr:uid="{39D2769A-382E-494D-993F-B2766967FECF}">
      <text>
        <r>
          <rPr>
            <sz val="9"/>
            <color indexed="81"/>
            <rFont val="Tahoma"/>
            <family val="2"/>
          </rPr>
          <t xml:space="preserve"> MCL 125.4911(1)(e)</t>
        </r>
      </text>
    </comment>
    <comment ref="B62" authorId="1" shapeId="0" xr:uid="{4D144E98-B323-42CD-8B65-FA79732520FD}">
      <text>
        <r>
          <rPr>
            <sz val="9"/>
            <color indexed="81"/>
            <rFont val="Tahoma"/>
            <family val="2"/>
          </rPr>
          <t xml:space="preserve"> MCL 125.4911(1)(f)</t>
        </r>
      </text>
    </comment>
    <comment ref="B64" authorId="1" shapeId="0" xr:uid="{7090D132-F2FB-439F-B3F3-33BF5CC59005}">
      <text>
        <r>
          <rPr>
            <sz val="9"/>
            <color indexed="81"/>
            <rFont val="Tahoma"/>
            <family val="2"/>
          </rPr>
          <t xml:space="preserve"> MCL 125.4911(1)(k),(l)
</t>
        </r>
      </text>
    </comment>
    <comment ref="E65" authorId="1" shapeId="0" xr:uid="{577E85C7-01BB-436A-B77E-175F6095D240}">
      <text>
        <r>
          <rPr>
            <sz val="9"/>
            <color indexed="81"/>
            <rFont val="Tahoma"/>
            <family val="2"/>
          </rPr>
          <t xml:space="preserve">MCL 125.4911(1)(k)
</t>
        </r>
      </text>
    </comment>
    <comment ref="G65" authorId="1" shapeId="0" xr:uid="{759AE849-248C-41EC-8A49-8B39A04E9BD2}">
      <text>
        <r>
          <rPr>
            <sz val="9"/>
            <color indexed="81"/>
            <rFont val="Tahoma"/>
            <family val="2"/>
          </rPr>
          <t xml:space="preserve">MCL 125.4911(1)(l)
</t>
        </r>
      </text>
    </comment>
    <comment ref="I81" authorId="0" shapeId="0" xr:uid="{00000000-0006-0000-0000-00000E000000}">
      <text>
        <r>
          <rPr>
            <sz val="9"/>
            <color indexed="81"/>
            <rFont val="Tahoma"/>
            <family val="2"/>
          </rPr>
          <t>Only NIAs and NSRAs can capture the CRA tax. The rate for other authorities should be zero.</t>
        </r>
      </text>
    </comment>
    <comment ref="I82" authorId="0" shapeId="0" xr:uid="{EBC9EE66-A976-42E0-8A11-6596A5B872C0}">
      <text>
        <r>
          <rPr>
            <sz val="9"/>
            <color indexed="81"/>
            <rFont val="Tahoma"/>
            <family val="2"/>
          </rPr>
          <t>Only NIAs and NSRAs can capture the NEZ tax. The rate for other authorities should be zero.</t>
        </r>
      </text>
    </comment>
    <comment ref="I83" authorId="0" shapeId="0" xr:uid="{00000000-0006-0000-0000-000010000000}">
      <text>
        <r>
          <rPr>
            <sz val="9"/>
            <color indexed="81"/>
            <rFont val="Tahoma"/>
            <family val="2"/>
          </rPr>
          <t>Only LDFAs and NSRAs can capture the OPRA tax. The rate for other authorities should be zero.</t>
        </r>
      </text>
    </comment>
    <comment ref="I84"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<sst xmlns="http://schemas.openxmlformats.org/spreadsheetml/2006/main" count="190" uniqueCount="136">
  <si>
    <t>Revenue:</t>
  </si>
  <si>
    <t>Interest</t>
  </si>
  <si>
    <t>Total</t>
  </si>
  <si>
    <t>Expenditures</t>
  </si>
  <si>
    <t>Principal</t>
  </si>
  <si>
    <t>Captured Value</t>
  </si>
  <si>
    <t>Tax Increment Revenues Received</t>
  </si>
  <si>
    <t>From libraries (if levied separately)</t>
  </si>
  <si>
    <t>From intermediate school districts</t>
  </si>
  <si>
    <t>From State Education Tax (SET)</t>
  </si>
  <si>
    <t>Current Taxable Value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</si>
  <si>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</si>
  <si>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</si>
  <si>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</si>
  <si>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</si>
  <si>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</si>
  <si>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</si>
  <si>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</si>
  <si>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</si>
  <si>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</si>
  <si>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</si>
  <si>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</si>
  <si>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</si>
  <si>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</si>
  <si>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</si>
  <si>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</si>
  <si>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</si>
  <si>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</si>
  <si>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</si>
  <si>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</si>
  <si>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</si>
  <si>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</si>
  <si>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</si>
  <si>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</si>
  <si>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</si>
  <si>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</si>
  <si>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</si>
  <si>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</si>
  <si>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</si>
  <si>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</si>
  <si>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</si>
  <si>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</si>
  <si>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</si>
  <si>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</si>
  <si>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</si>
  <si>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</si>
  <si>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</si>
  <si>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</si>
  <si>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</si>
  <si>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</si>
  <si>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</si>
  <si>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</si>
  <si>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</si>
  <si>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</si>
  <si>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</si>
  <si>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</si>
  <si>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</si>
  <si>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</si>
  <si>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</si>
  <si>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</si>
  <si>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</si>
  <si>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</si>
  <si>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</si>
  <si>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</si>
  <si>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</si>
  <si>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</si>
  <si>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</si>
  <si>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</si>
  <si>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</si>
  <si>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</si>
  <si>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</si>
  <si>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</si>
  <si>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</si>
  <si>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</si>
  <si>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Former Public Act (now repealed)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</si>
  <si>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</si>
  <si>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</si>
  <si>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</si>
  <si>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</si>
  <si>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</si>
  <si>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</si>
  <si>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</si>
  <si>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</si>
  <si>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</si>
  <si>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</si>
  <si>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</si>
  <si>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</si>
  <si>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</si>
  <si>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</si>
  <si>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</si>
  <si>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</si>
  <si>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TIF Plan Name</t>
  </si>
  <si>
    <t>Total outstanding non-bonded Indebtedness</t>
  </si>
  <si>
    <t>Total outstanding bonded Indebtedness</t>
  </si>
  <si>
    <t>From cities</t>
  </si>
  <si>
    <t>From townships</t>
  </si>
  <si>
    <t>From villages</t>
  </si>
  <si>
    <t>Millage Rate Captured</t>
  </si>
  <si>
    <t>Revenue Captured</t>
  </si>
  <si>
    <t>Property taxes - from DDA millage only</t>
  </si>
  <si>
    <t xml:space="preserve">CAPTURED VALUES </t>
  </si>
  <si>
    <t>Encumbered Fund Balance</t>
  </si>
  <si>
    <t>Unencumbered Fund Balance</t>
  </si>
  <si>
    <t>125.4201 (aa)</t>
  </si>
  <si>
    <t>125.4301 (w)</t>
  </si>
  <si>
    <t>125.4402 (hh)</t>
  </si>
  <si>
    <t>125.4523 (9)(e)</t>
  </si>
  <si>
    <t>125.4603 (e)</t>
  </si>
  <si>
    <t>125.4703 (d)</t>
  </si>
  <si>
    <t>125.4803 (e)</t>
  </si>
  <si>
    <t>Issued pursuant to 2018 PA 57, MCL 125.4911
Filing is required within 180 days of end of 
authority's fiscal year ending in 2024. MCL 125.4911(2)</t>
  </si>
  <si>
    <t>Did TIF plan expire in FY24?</t>
  </si>
  <si>
    <r>
      <rPr>
        <i/>
        <vertAlign val="superscript"/>
        <sz val="16"/>
        <color rgb="FFFF0000"/>
        <rFont val="Arial"/>
        <family val="2"/>
      </rPr>
      <t>2</t>
    </r>
    <r>
      <rPr>
        <i/>
        <sz val="16"/>
        <color rgb="FFFF0000"/>
        <rFont val="Arial"/>
        <family val="2"/>
      </rPr>
      <t xml:space="preserve"> Limited to amount not reserved for Land Bank Fast Track Authority (PA 258 of 2003)</t>
    </r>
  </si>
  <si>
    <r>
      <rPr>
        <i/>
        <vertAlign val="superscript"/>
        <sz val="16"/>
        <rFont val="Arial"/>
        <family val="2"/>
      </rPr>
      <t>1</t>
    </r>
    <r>
      <rPr>
        <i/>
        <sz val="16"/>
        <rFont val="Arial"/>
        <family val="2"/>
      </rPr>
      <t xml:space="preserve"> MCL 125.4523(9)(e) also lists 1976 PA 430, but that PA is merely an amendment to 1953 PA 189</t>
    </r>
  </si>
  <si>
    <t>Residential Housing Facilities</t>
  </si>
  <si>
    <t>PA 237 of 2022</t>
  </si>
  <si>
    <t>Attainable Housing Facilities</t>
  </si>
  <si>
    <t>PA 236 of 2022</t>
  </si>
  <si>
    <r>
      <t>X</t>
    </r>
    <r>
      <rPr>
        <vertAlign val="superscript"/>
        <sz val="16"/>
        <color rgb="FFFF0000"/>
        <rFont val="Arial"/>
        <family val="2"/>
      </rPr>
      <t>2</t>
    </r>
  </si>
  <si>
    <r>
      <t>X</t>
    </r>
    <r>
      <rPr>
        <vertAlign val="superscript"/>
        <sz val="16"/>
        <rFont val="Arial"/>
        <family val="2"/>
      </rPr>
      <t>1</t>
    </r>
  </si>
  <si>
    <t>BRFA</t>
  </si>
  <si>
    <t>NOT PA 57</t>
  </si>
  <si>
    <t>As of January 1, 2024</t>
  </si>
  <si>
    <t>PA 57 PART</t>
  </si>
  <si>
    <t>Delhi Charter Township</t>
  </si>
  <si>
    <t>Downtown Development Authority</t>
  </si>
  <si>
    <t>33-7-521</t>
  </si>
  <si>
    <t>no</t>
  </si>
  <si>
    <t>Capital Area Transp. Authority</t>
  </si>
  <si>
    <t>Administration</t>
  </si>
  <si>
    <t>Marketing &amp; Promotion</t>
  </si>
  <si>
    <t>Infrastructure</t>
  </si>
  <si>
    <t>Capital Outlay</t>
  </si>
  <si>
    <t>Development Projects</t>
  </si>
  <si>
    <t>Debt Service</t>
  </si>
  <si>
    <t>Returned TIF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</si>
</sst>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 numFmtId="171" formatCode="#,##0.0000"/>
  </numFmts>
  <fonts count="44"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
      <b/>
      <sz val="9"/>
      <name val="Arial"/>
      <family val="2"/>
    </font>
    <font>
      <sz val="10"/>
      <color indexed="12"/>
      <name val="Arial"/>
      <family val="2"/>
    </font>
    <font>
      <sz val="16"/>
      <name val="Arial"/>
      <family val="2"/>
    </font>
    <font>
      <i/>
      <sz val="16"/>
      <name val="Arial"/>
      <family val="2"/>
    </font>
    <font>
      <i/>
      <sz val="16"/>
      <color rgb="FFFF0000"/>
      <name val="Arial"/>
      <family val="2"/>
    </font>
    <font>
      <i/>
      <vertAlign val="superscript"/>
      <sz val="16"/>
      <color rgb="FFFF0000"/>
      <name val="Arial"/>
      <family val="2"/>
    </font>
    <font>
      <sz val="16"/>
      <color rgb="FFFF0000"/>
      <name val="Arial"/>
      <family val="2"/>
    </font>
    <font>
      <i/>
      <vertAlign val="superscript"/>
      <sz val="16"/>
      <name val="Arial"/>
      <family val="2"/>
    </font>
    <font>
      <vertAlign val="superscript"/>
      <sz val="16"/>
      <color rgb="FFFF0000"/>
      <name val="Arial"/>
      <family val="2"/>
    </font>
    <font>
      <vertAlign val="superscript"/>
      <sz val="16"/>
      <name val="Arial"/>
      <family val="2"/>
    </font>
    <font>
      <u/>
      <sz val="16"/>
      <color indexed="12"/>
      <name val="Arial"/>
      <family val="2"/>
    </font>
    <font>
      <sz val="16"/>
      <color rgb="FF0000FF"/>
      <name val="Arial"/>
      <family val="2"/>
    </font>
    <font>
      <b/>
      <sz val="16"/>
      <color theme="9" tint="-0.249977111117893"/>
      <name val="Arial"/>
      <family val="2"/>
    </font>
    <font>
      <b/>
      <sz val="16"/>
      <color theme="8" tint="-0.499984740745262"/>
      <name val="Arial"/>
      <family val="2"/>
    </font>
    <font>
      <b/>
      <sz val="16"/>
      <color rgb="FFFF0000"/>
      <name val="Arial"/>
      <family val="2"/>
    </font>
    <font>
      <b/>
      <sz val="16"/>
      <name val="Arial"/>
      <family val="2"/>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
      <patternFill patternType="solid">
        <fgColor rgb="FFCCFFFF"/>
        <bgColor indexed="64"/>
      </patternFill>
    </fill>
    <fill>
      <patternFill patternType="solid">
        <fgColor theme="9" tint="0.79998168889431442"/>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s>
  <cellStyleXfs count="13">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8" fillId="0" borderId="0" applyNumberFormat="0" applyFill="0" applyBorder="0" applyAlignment="0" applyProtection="0"/>
    <xf numFmtId="0" fontId="6" fillId="0" borderId="0"/>
    <xf numFmtId="0" fontId="6" fillId="0" borderId="1" applyNumberFormat="0" applyFont="0" applyFill="0" applyAlignment="0" applyProtection="0"/>
    <xf numFmtId="0" fontId="6" fillId="0" borderId="0"/>
  </cellStyleXfs>
  <cellXfs count="99">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6" fillId="0" borderId="0" xfId="10"/>
    <xf numFmtId="0" fontId="4" fillId="0" borderId="0" xfId="10" applyFont="1"/>
    <xf numFmtId="170" fontId="0" fillId="7" borderId="5" xfId="0" applyNumberFormat="1" applyFill="1" applyBorder="1" applyAlignment="1" applyProtection="1">
      <alignment horizontal="right"/>
      <protection locked="0"/>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19" fillId="0" borderId="0" xfId="0" applyFont="1"/>
    <xf numFmtId="3" fontId="5" fillId="0" borderId="0" xfId="0" applyNumberFormat="1" applyFont="1" applyAlignment="1">
      <alignment horizontal="left"/>
    </xf>
    <xf numFmtId="0" fontId="5" fillId="0" borderId="0" xfId="0" applyFont="1" applyAlignment="1">
      <alignment horizontal="center"/>
    </xf>
    <xf numFmtId="170" fontId="5" fillId="5" borderId="5" xfId="0" applyNumberFormat="1" applyFont="1" applyFill="1" applyBorder="1" applyAlignment="1">
      <alignment horizontal="right"/>
    </xf>
    <xf numFmtId="164" fontId="10" fillId="0" borderId="12" xfId="0" applyNumberFormat="1" applyFont="1" applyBorder="1"/>
    <xf numFmtId="0" fontId="9" fillId="0" borderId="0" xfId="0" applyFont="1" applyAlignment="1">
      <alignment wrapText="1"/>
    </xf>
    <xf numFmtId="0" fontId="6" fillId="2" borderId="2" xfId="0"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28" fillId="3" borderId="9" xfId="0" applyFont="1" applyFill="1" applyBorder="1" applyAlignment="1">
      <alignment horizontal="left"/>
    </xf>
    <xf numFmtId="166" fontId="16" fillId="0" borderId="0" xfId="2" applyFont="1" applyFill="1" applyBorder="1" applyAlignment="1">
      <alignment horizontal="left"/>
    </xf>
    <xf numFmtId="166" fontId="0" fillId="0" borderId="0" xfId="2" applyFont="1" applyFill="1" applyBorder="1" applyAlignment="1">
      <alignment horizontal="left"/>
    </xf>
    <xf numFmtId="0" fontId="0" fillId="0" borderId="5" xfId="0" applyBorder="1" applyProtection="1">
      <protection locked="0"/>
    </xf>
    <xf numFmtId="164" fontId="9" fillId="9" borderId="0" xfId="0" applyNumberFormat="1" applyFont="1" applyFill="1" applyProtection="1">
      <protection locked="0"/>
    </xf>
    <xf numFmtId="0" fontId="29" fillId="0" borderId="0" xfId="0" applyFont="1" applyAlignment="1">
      <alignment horizontal="center"/>
    </xf>
    <xf numFmtId="0" fontId="6" fillId="0" borderId="0" xfId="0" applyFont="1" applyAlignment="1">
      <alignment horizontal="center"/>
    </xf>
    <xf numFmtId="167" fontId="0" fillId="3" borderId="8" xfId="2" applyNumberFormat="1" applyFont="1" applyFill="1" applyBorder="1" applyAlignment="1">
      <alignment horizontal="right"/>
    </xf>
    <xf numFmtId="167" fontId="5" fillId="3" borderId="10" xfId="2" applyNumberFormat="1" applyFont="1" applyFill="1" applyBorder="1" applyAlignment="1">
      <alignment horizontal="right"/>
    </xf>
    <xf numFmtId="171" fontId="0" fillId="9" borderId="0" xfId="0" applyNumberFormat="1" applyFill="1" applyAlignment="1" applyProtection="1">
      <alignment horizontal="right"/>
      <protection locked="0"/>
    </xf>
    <xf numFmtId="3" fontId="5" fillId="3" borderId="11" xfId="0" applyNumberFormat="1" applyFont="1" applyFill="1" applyBorder="1" applyAlignment="1">
      <alignment horizontal="left"/>
    </xf>
    <xf numFmtId="0" fontId="11" fillId="3" borderId="13" xfId="0" applyFont="1" applyFill="1" applyBorder="1" applyAlignment="1">
      <alignment horizontal="center"/>
    </xf>
    <xf numFmtId="0" fontId="0" fillId="3" borderId="6" xfId="0" applyFill="1" applyBorder="1"/>
    <xf numFmtId="0" fontId="5" fillId="3" borderId="7" xfId="0" applyFont="1" applyFill="1" applyBorder="1" applyAlignment="1">
      <alignment horizontal="center"/>
    </xf>
    <xf numFmtId="0" fontId="23" fillId="0" borderId="0" xfId="0" applyFont="1" applyAlignment="1">
      <alignment horizontal="center" vertical="center"/>
    </xf>
    <xf numFmtId="0" fontId="30" fillId="0" borderId="0" xfId="10" applyFont="1"/>
    <xf numFmtId="0" fontId="31" fillId="0" borderId="0" xfId="10" applyFont="1"/>
    <xf numFmtId="0" fontId="30" fillId="0" borderId="0" xfId="10" applyFont="1" applyAlignment="1">
      <alignment horizontal="center" vertical="top" wrapText="1"/>
    </xf>
    <xf numFmtId="0" fontId="30" fillId="5" borderId="0" xfId="10" applyFont="1" applyFill="1" applyAlignment="1">
      <alignment horizontal="center" vertical="top" wrapText="1"/>
    </xf>
    <xf numFmtId="0" fontId="34" fillId="0" borderId="0" xfId="10" applyFont="1" applyAlignment="1">
      <alignment wrapText="1"/>
    </xf>
    <xf numFmtId="0" fontId="30" fillId="6" borderId="0" xfId="10" applyFont="1" applyFill="1" applyAlignment="1">
      <alignment horizontal="center" vertical="top" wrapText="1"/>
    </xf>
    <xf numFmtId="0" fontId="34" fillId="0" borderId="2" xfId="10" applyFont="1" applyBorder="1" applyAlignment="1">
      <alignment horizontal="center"/>
    </xf>
    <xf numFmtId="0" fontId="30" fillId="0" borderId="2" xfId="10" applyFont="1" applyBorder="1" applyAlignment="1">
      <alignment horizontal="center"/>
    </xf>
    <xf numFmtId="0" fontId="30" fillId="0" borderId="2" xfId="10" applyFont="1" applyBorder="1"/>
    <xf numFmtId="0" fontId="30" fillId="0" borderId="4" xfId="10" applyFont="1" applyBorder="1"/>
    <xf numFmtId="0" fontId="30" fillId="5" borderId="4" xfId="10" applyFont="1" applyFill="1" applyBorder="1"/>
    <xf numFmtId="0" fontId="30" fillId="0" borderId="11" xfId="10" applyFont="1" applyBorder="1"/>
    <xf numFmtId="0" fontId="30" fillId="5" borderId="4" xfId="10" applyFont="1" applyFill="1" applyBorder="1" applyAlignment="1">
      <alignment wrapText="1"/>
    </xf>
    <xf numFmtId="0" fontId="30" fillId="6" borderId="4" xfId="10" applyFont="1" applyFill="1" applyBorder="1"/>
    <xf numFmtId="0" fontId="38" fillId="0" borderId="0" xfId="8" applyFont="1" applyAlignment="1" applyProtection="1">
      <alignment horizontal="center"/>
    </xf>
    <xf numFmtId="0" fontId="38" fillId="0" borderId="0" xfId="8" applyFont="1" applyFill="1" applyAlignment="1" applyProtection="1">
      <alignment horizontal="center"/>
    </xf>
    <xf numFmtId="0" fontId="39" fillId="0" borderId="0" xfId="10" applyFont="1" applyAlignment="1">
      <alignment horizontal="left"/>
    </xf>
    <xf numFmtId="0" fontId="40" fillId="0" borderId="0" xfId="10" applyFont="1" applyAlignment="1">
      <alignment horizontal="center"/>
    </xf>
    <xf numFmtId="0" fontId="34" fillId="0" borderId="0" xfId="10" applyFont="1" applyAlignment="1">
      <alignment horizontal="center"/>
    </xf>
    <xf numFmtId="0" fontId="30" fillId="0" borderId="0" xfId="10" applyFont="1" applyAlignment="1">
      <alignment horizontal="center"/>
    </xf>
    <xf numFmtId="0" fontId="41" fillId="0" borderId="0" xfId="10" applyFont="1" applyAlignment="1">
      <alignment horizontal="center"/>
    </xf>
    <xf numFmtId="0" fontId="42" fillId="0" borderId="0" xfId="10" applyFont="1" applyAlignment="1">
      <alignment horizontal="center"/>
    </xf>
    <xf numFmtId="0" fontId="43" fillId="0" borderId="0" xfId="10" applyFont="1" applyAlignment="1">
      <alignment horizontal="center"/>
    </xf>
    <xf numFmtId="0" fontId="43" fillId="0" borderId="0" xfId="10" applyFont="1"/>
    <xf numFmtId="0" fontId="40" fillId="10" borderId="0" xfId="10" applyFont="1" applyFill="1" applyAlignment="1">
      <alignment horizontal="center"/>
    </xf>
    <xf numFmtId="0" fontId="30" fillId="10" borderId="0" xfId="10" applyFont="1" applyFill="1"/>
    <xf numFmtId="164" fontId="0" fillId="0" borderId="0" xfId="0" applyNumberFormat="1" applyAlignment="1">
      <alignment horizontal="right"/>
    </xf>
    <xf numFmtId="164" fontId="0" fillId="2" borderId="0" xfId="0" applyNumberFormat="1" applyFill="1" applyAlignment="1" applyProtection="1">
      <alignment horizontal="right"/>
      <protection locked="0"/>
    </xf>
    <xf numFmtId="164" fontId="0" fillId="2" borderId="0" xfId="0" applyNumberFormat="1" applyFill="1" applyAlignment="1">
      <alignment horizontal="right"/>
    </xf>
    <xf numFmtId="0" fontId="2" fillId="2" borderId="2" xfId="0" applyFont="1" applyFill="1" applyBorder="1" applyAlignment="1" applyProtection="1">
      <alignment horizontal="center"/>
      <protection locked="0"/>
    </xf>
    <xf numFmtId="0" fontId="22" fillId="0" borderId="0" xfId="0" applyFont="1" applyAlignment="1">
      <alignment horizontal="center" vertical="center"/>
    </xf>
    <xf numFmtId="0" fontId="27"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8" xfId="0" applyFont="1" applyBorder="1" applyAlignment="1">
      <alignment horizontal="left" wrapText="1"/>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3" fontId="13" fillId="0" borderId="0" xfId="0" applyNumberFormat="1" applyFont="1" applyAlignment="1">
      <alignment horizontal="center"/>
    </xf>
    <xf numFmtId="0" fontId="6" fillId="2" borderId="3" xfId="0" applyFont="1" applyFill="1" applyBorder="1" applyAlignment="1">
      <alignment horizontal="left"/>
    </xf>
    <xf numFmtId="164" fontId="0" fillId="8" borderId="0" xfId="0" applyNumberFormat="1" applyFill="1" applyAlignment="1">
      <alignment horizontal="right"/>
    </xf>
    <xf numFmtId="164" fontId="0" fillId="5" borderId="0" xfId="0" applyNumberFormat="1" applyFill="1" applyAlignment="1">
      <alignment horizontal="right"/>
    </xf>
    <xf numFmtId="0" fontId="32" fillId="0" borderId="0" xfId="12" applyFont="1" applyAlignment="1">
      <alignment horizontal="left" wrapText="1"/>
    </xf>
    <xf numFmtId="0" fontId="30" fillId="6" borderId="0" xfId="10" applyFont="1" applyFill="1" applyAlignment="1">
      <alignment vertical="top" wrapText="1"/>
    </xf>
    <xf numFmtId="0" fontId="30" fillId="5" borderId="0" xfId="10" applyFont="1" applyFill="1" applyAlignment="1">
      <alignment horizontal="left" vertical="top" wrapText="1"/>
    </xf>
    <xf numFmtId="0" fontId="31" fillId="0" borderId="0" xfId="12" applyFont="1" applyAlignment="1">
      <alignment horizontal="center" vertical="top" wrapText="1"/>
    </xf>
  </cellXfs>
  <cellStyles count="13">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Normal 2 2" xfId="12" xr:uid="{5572BEA8-A9F2-4BCA-90A7-700E1072BED5}"/>
    <cellStyle name="Total" xfId="11" builtinId="25" customBuiltin="1"/>
  </cellStyles>
  <dxfs count="0"/>
  <tableStyles count="0" defaultTableStyle="TableStyleMedium2" defaultPivotStyle="PivotStyleLight16"/>
  <colors>
    <mruColors>
      <color rgb="FFCC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63</xdr:row>
      <xdr:rowOff>242454</xdr:rowOff>
    </xdr:from>
    <xdr:to>
      <xdr:col>8</xdr:col>
      <xdr:colOff>678871</xdr:colOff>
      <xdr:row>64</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legislature.mi.gov/doc.aspx?mcl-125-4523" TargetMode="External"/><Relationship Id="rId3" Type="http://schemas.openxmlformats.org/officeDocument/2006/relationships/hyperlink" Target="http://legislature.mi.gov/doc.aspx?mcl-125-4803" TargetMode="External"/><Relationship Id="rId7" Type="http://schemas.openxmlformats.org/officeDocument/2006/relationships/hyperlink" Target="http://legislature.mi.gov/doc.aspx?mcl-125-4402" TargetMode="External"/><Relationship Id="rId2" Type="http://schemas.openxmlformats.org/officeDocument/2006/relationships/hyperlink" Target="http://legislature.mi.gov/doc.aspx?mcl-125-2652" TargetMode="External"/><Relationship Id="rId1" Type="http://schemas.openxmlformats.org/officeDocument/2006/relationships/hyperlink" Target="http://legislature.mi.gov/doc.aspx?mcl-125-4603" TargetMode="External"/><Relationship Id="rId6" Type="http://schemas.openxmlformats.org/officeDocument/2006/relationships/hyperlink" Target="http://legislature.mi.gov/doc.aspx?mcl-125-4301" TargetMode="External"/><Relationship Id="rId5" Type="http://schemas.openxmlformats.org/officeDocument/2006/relationships/hyperlink" Target="http://legislature.mi.gov/doc.aspx?mcl-125-4201" TargetMode="External"/><Relationship Id="rId4" Type="http://schemas.openxmlformats.org/officeDocument/2006/relationships/hyperlink" Target="http://legislature.mi.gov/doc.aspx?mcl-125-4703"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M95"/>
  <sheetViews>
    <sheetView tabSelected="1" zoomScale="110" zoomScaleNormal="110" zoomScaleSheetLayoutView="110" workbookViewId="0">
      <pane ySplit="3" topLeftCell="A4" activePane="bottomLeft" state="frozen"/>
      <selection pane="bottomLeft" activeCell="D6" sqref="D6"/>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9.28515625" style="1" customWidth="1"/>
    <col min="10" max="10" width="20.5703125" style="1" customWidth="1"/>
    <col min="11" max="11" width="10.28515625" style="1" customWidth="1"/>
    <col min="12" max="12" width="15.85546875" style="1" customWidth="1"/>
    <col min="13" max="16384" width="10.28515625" style="1"/>
  </cols>
  <sheetData>
    <row r="1" spans="1:12" ht="32.450000000000003" customHeight="1" x14ac:dyDescent="0.2">
      <c r="A1"/>
      <c r="B1" s="84" t="s">
        <v>13</v>
      </c>
      <c r="C1" s="84"/>
      <c r="D1" s="84"/>
      <c r="E1" s="84"/>
      <c r="F1" s="84"/>
      <c r="G1"/>
      <c r="H1"/>
      <c r="I1"/>
      <c r="J1"/>
      <c r="K1"/>
      <c r="L1"/>
    </row>
    <row r="2" spans="1:12" ht="31.9" customHeight="1" x14ac:dyDescent="0.25">
      <c r="A2"/>
      <c r="B2" s="11" t="s">
        <v>76</v>
      </c>
      <c r="C2" s="83" t="s">
        <v>124</v>
      </c>
      <c r="D2" s="83"/>
      <c r="E2" s="83"/>
      <c r="F2" s="12" t="s">
        <v>91</v>
      </c>
      <c r="G2" s="13" t="s">
        <v>78</v>
      </c>
      <c r="H2"/>
      <c r="I2"/>
      <c r="J2"/>
      <c r="K2"/>
      <c r="L2"/>
    </row>
    <row r="3" spans="1:12" ht="51.6" customHeight="1" x14ac:dyDescent="0.2">
      <c r="A3"/>
      <c r="B3" s="7" t="s">
        <v>110</v>
      </c>
      <c r="C3" s="85" t="s">
        <v>125</v>
      </c>
      <c r="D3" s="85"/>
      <c r="E3" s="85"/>
      <c r="F3" s="37" t="s">
        <v>126</v>
      </c>
      <c r="G3" s="53">
        <v>2024</v>
      </c>
      <c r="H3" s="14"/>
      <c r="I3"/>
      <c r="J3"/>
      <c r="K3"/>
      <c r="L3"/>
    </row>
    <row r="4" spans="1:12" ht="20.100000000000001" customHeight="1" x14ac:dyDescent="0.2">
      <c r="A4"/>
      <c r="B4" s="15"/>
      <c r="C4" s="15" t="s">
        <v>82</v>
      </c>
      <c r="D4"/>
      <c r="E4"/>
      <c r="F4" s="36">
        <v>1987</v>
      </c>
      <c r="G4"/>
      <c r="H4"/>
      <c r="I4"/>
      <c r="J4"/>
      <c r="K4"/>
      <c r="L4"/>
    </row>
    <row r="5" spans="1:12" ht="30.6" customHeight="1" x14ac:dyDescent="0.2">
      <c r="A5"/>
      <c r="B5"/>
      <c r="C5" s="86" t="s">
        <v>84</v>
      </c>
      <c r="D5" s="86"/>
      <c r="E5" s="87"/>
      <c r="F5" s="36">
        <v>2016</v>
      </c>
      <c r="G5"/>
      <c r="H5"/>
      <c r="I5"/>
      <c r="J5"/>
      <c r="K5"/>
      <c r="L5"/>
    </row>
    <row r="6" spans="1:12" ht="20.100000000000001" customHeight="1" x14ac:dyDescent="0.2">
      <c r="A6"/>
      <c r="B6"/>
      <c r="C6" s="15" t="s">
        <v>83</v>
      </c>
      <c r="D6"/>
      <c r="E6"/>
      <c r="F6" s="36">
        <v>2035</v>
      </c>
      <c r="G6"/>
      <c r="H6"/>
      <c r="I6"/>
      <c r="J6"/>
      <c r="K6"/>
      <c r="L6"/>
    </row>
    <row r="7" spans="1:12" ht="20.100000000000001" customHeight="1" x14ac:dyDescent="0.2">
      <c r="A7"/>
      <c r="B7" s="16"/>
      <c r="C7" s="17" t="s">
        <v>111</v>
      </c>
      <c r="D7" s="16"/>
      <c r="E7" s="16"/>
      <c r="F7" s="36" t="s">
        <v>127</v>
      </c>
      <c r="G7"/>
      <c r="H7"/>
      <c r="I7"/>
      <c r="J7"/>
      <c r="K7"/>
      <c r="L7"/>
    </row>
    <row r="8" spans="1:12" ht="20.100000000000001" customHeight="1" x14ac:dyDescent="0.2">
      <c r="A8"/>
      <c r="B8" s="16"/>
      <c r="C8" s="15" t="s">
        <v>80</v>
      </c>
      <c r="D8" s="16"/>
      <c r="E8" s="16"/>
      <c r="F8" s="36">
        <v>1989</v>
      </c>
      <c r="G8"/>
      <c r="H8"/>
      <c r="I8"/>
      <c r="J8"/>
      <c r="K8"/>
      <c r="L8"/>
    </row>
    <row r="9" spans="1:12" ht="46.15" customHeight="1" x14ac:dyDescent="0.2">
      <c r="A9"/>
      <c r="B9" s="16"/>
      <c r="C9" s="86" t="s">
        <v>86</v>
      </c>
      <c r="D9" s="86"/>
      <c r="E9" s="87"/>
      <c r="F9" s="36" t="s">
        <v>127</v>
      </c>
      <c r="G9"/>
      <c r="H9"/>
      <c r="I9"/>
      <c r="J9"/>
      <c r="K9"/>
      <c r="L9"/>
    </row>
    <row r="10" spans="1:12" ht="20.100000000000001" customHeight="1" x14ac:dyDescent="0.2">
      <c r="A10"/>
      <c r="B10" s="16"/>
      <c r="C10" s="15" t="s">
        <v>87</v>
      </c>
      <c r="D10" s="16"/>
      <c r="E10" s="16"/>
      <c r="F10" s="9"/>
      <c r="G10"/>
      <c r="H10"/>
      <c r="I10"/>
      <c r="J10"/>
      <c r="K10"/>
      <c r="L10"/>
    </row>
    <row r="11" spans="1:12" ht="20.100000000000001" customHeight="1" x14ac:dyDescent="0.2">
      <c r="A11"/>
      <c r="B11" s="16"/>
      <c r="C11" s="15" t="s">
        <v>85</v>
      </c>
      <c r="D11" s="16"/>
      <c r="E11" s="16"/>
      <c r="F11" s="36"/>
      <c r="G11"/>
      <c r="H11"/>
      <c r="I11"/>
      <c r="J11"/>
      <c r="K11"/>
      <c r="L11"/>
    </row>
    <row r="12" spans="1:12" ht="17.25" customHeight="1" x14ac:dyDescent="0.2">
      <c r="A12" s="18"/>
      <c r="B12"/>
      <c r="C12"/>
      <c r="D12"/>
      <c r="E12"/>
      <c r="F12"/>
      <c r="G12" s="3"/>
      <c r="H12" s="3"/>
      <c r="I12" s="19"/>
      <c r="J12" s="19"/>
      <c r="K12"/>
      <c r="L12"/>
    </row>
    <row r="13" spans="1:12" ht="20.100000000000001" customHeight="1" x14ac:dyDescent="0.2">
      <c r="A13"/>
      <c r="B13" s="30" t="s">
        <v>0</v>
      </c>
      <c r="C13" t="s">
        <v>34</v>
      </c>
      <c r="D13"/>
      <c r="E13"/>
      <c r="F13"/>
      <c r="G13" s="10">
        <v>6969731.0099999998</v>
      </c>
      <c r="H13" s="20"/>
      <c r="I13" s="20"/>
      <c r="J13"/>
      <c r="K13"/>
      <c r="L13"/>
    </row>
    <row r="14" spans="1:12" ht="20.100000000000001" customHeight="1" x14ac:dyDescent="0.2">
      <c r="A14"/>
      <c r="B14"/>
      <c r="C14" t="s">
        <v>99</v>
      </c>
      <c r="D14"/>
      <c r="E14"/>
      <c r="F14"/>
      <c r="G14" s="10">
        <v>0</v>
      </c>
      <c r="H14"/>
      <c r="I14" s="20"/>
      <c r="J14"/>
      <c r="K14"/>
      <c r="L14"/>
    </row>
    <row r="15" spans="1:12" ht="20.100000000000001" customHeight="1" x14ac:dyDescent="0.2">
      <c r="A15"/>
      <c r="B15"/>
      <c r="C15" t="s">
        <v>1</v>
      </c>
      <c r="D15"/>
      <c r="E15"/>
      <c r="F15"/>
      <c r="G15" s="10">
        <v>450246.18000000005</v>
      </c>
      <c r="H15" s="20"/>
      <c r="I15" s="20"/>
      <c r="J15"/>
      <c r="K15"/>
      <c r="L15"/>
    </row>
    <row r="16" spans="1:12" ht="20.100000000000001" customHeight="1" x14ac:dyDescent="0.2">
      <c r="A16"/>
      <c r="B16"/>
      <c r="C16" s="15" t="s">
        <v>88</v>
      </c>
      <c r="D16"/>
      <c r="E16"/>
      <c r="F16"/>
      <c r="G16" s="10">
        <v>0</v>
      </c>
      <c r="H16" s="20"/>
      <c r="I16" s="20"/>
      <c r="J16"/>
      <c r="K16"/>
      <c r="L16"/>
    </row>
    <row r="17" spans="1:12" ht="20.100000000000001" customHeight="1" x14ac:dyDescent="0.2">
      <c r="A17"/>
      <c r="B17"/>
      <c r="C17" s="15" t="s">
        <v>30</v>
      </c>
      <c r="D17"/>
      <c r="E17"/>
      <c r="F17"/>
      <c r="G17" s="10">
        <v>36745.17</v>
      </c>
      <c r="H17" s="20"/>
      <c r="I17" s="20"/>
      <c r="J17"/>
      <c r="K17"/>
      <c r="L17"/>
    </row>
    <row r="18" spans="1:12" ht="20.100000000000001" customHeight="1" x14ac:dyDescent="0.2">
      <c r="A18"/>
      <c r="B18"/>
      <c r="C18"/>
      <c r="D18"/>
      <c r="E18"/>
      <c r="F18" t="s">
        <v>2</v>
      </c>
      <c r="G18" s="21">
        <f>SUM(G13:G17)</f>
        <v>7456722.3599999994</v>
      </c>
      <c r="H18" s="20"/>
      <c r="I18" s="20"/>
      <c r="J18"/>
      <c r="K18"/>
      <c r="L18"/>
    </row>
    <row r="19" spans="1:12" ht="20.100000000000001" customHeight="1" x14ac:dyDescent="0.2">
      <c r="A19"/>
      <c r="B19"/>
      <c r="C19"/>
      <c r="D19"/>
      <c r="E19"/>
      <c r="F19"/>
      <c r="G19" s="21"/>
      <c r="H19" s="20"/>
      <c r="I19" s="20"/>
      <c r="J19"/>
      <c r="K19"/>
      <c r="L19"/>
    </row>
    <row r="20" spans="1:12" ht="20.100000000000001" customHeight="1" x14ac:dyDescent="0.25">
      <c r="A20" s="22"/>
      <c r="B20" s="22" t="s">
        <v>6</v>
      </c>
      <c r="C20" s="23"/>
      <c r="D20" s="23"/>
      <c r="E20" s="24"/>
      <c r="F20"/>
      <c r="G20" s="44" t="s">
        <v>98</v>
      </c>
      <c r="H20" s="45"/>
      <c r="I20" s="44" t="s">
        <v>97</v>
      </c>
      <c r="J20"/>
      <c r="K20"/>
      <c r="L20"/>
    </row>
    <row r="21" spans="1:12" ht="20.100000000000001" customHeight="1" x14ac:dyDescent="0.2">
      <c r="A21" s="23"/>
      <c r="B21" s="23"/>
      <c r="C21" s="23" t="s">
        <v>28</v>
      </c>
      <c r="D21" s="23"/>
      <c r="E21" s="23"/>
      <c r="F21" s="23"/>
      <c r="G21" s="43">
        <v>3386180.1299999994</v>
      </c>
      <c r="H21" s="25"/>
      <c r="I21" s="48">
        <f>4.5308+2.2654+6.7807+3.39035</f>
        <v>16.967250000000003</v>
      </c>
      <c r="J21"/>
      <c r="K21"/>
      <c r="L21"/>
    </row>
    <row r="22" spans="1:12" ht="20.100000000000001" customHeight="1" x14ac:dyDescent="0.2">
      <c r="A22" s="23"/>
      <c r="B22" s="35"/>
      <c r="C22" s="23" t="s">
        <v>94</v>
      </c>
      <c r="D22" s="23"/>
      <c r="E22" s="23"/>
      <c r="F22" s="23"/>
      <c r="G22" s="8">
        <v>0</v>
      </c>
      <c r="H22" s="25"/>
      <c r="I22" s="48"/>
      <c r="J22"/>
      <c r="K22"/>
      <c r="L22"/>
    </row>
    <row r="23" spans="1:12" ht="20.100000000000001" customHeight="1" x14ac:dyDescent="0.2">
      <c r="A23" s="23"/>
      <c r="B23" s="35"/>
      <c r="C23" s="23" t="s">
        <v>95</v>
      </c>
      <c r="D23" s="23"/>
      <c r="E23" s="23"/>
      <c r="F23" s="23"/>
      <c r="G23" s="8">
        <v>1210052.3399999999</v>
      </c>
      <c r="H23" s="25"/>
      <c r="I23" s="48">
        <f>4.241+2.1205</f>
        <v>6.3614999999999995</v>
      </c>
      <c r="J23"/>
      <c r="K23"/>
      <c r="L23"/>
    </row>
    <row r="24" spans="1:12" ht="20.100000000000001" customHeight="1" x14ac:dyDescent="0.2">
      <c r="A24" s="23"/>
      <c r="B24" s="35"/>
      <c r="C24" s="23" t="s">
        <v>96</v>
      </c>
      <c r="D24" s="23"/>
      <c r="E24" s="23"/>
      <c r="F24" s="23"/>
      <c r="G24" s="8">
        <v>0</v>
      </c>
      <c r="H24" s="25"/>
      <c r="I24" s="48"/>
      <c r="J24"/>
      <c r="K24"/>
      <c r="L24"/>
    </row>
    <row r="25" spans="1:12" ht="20.100000000000001" customHeight="1" x14ac:dyDescent="0.2">
      <c r="A25" s="23"/>
      <c r="B25" s="35"/>
      <c r="C25" s="23" t="s">
        <v>7</v>
      </c>
      <c r="D25" s="23"/>
      <c r="E25" s="23"/>
      <c r="F25" s="23"/>
      <c r="G25" s="8">
        <v>445095.35</v>
      </c>
      <c r="H25" s="25"/>
      <c r="I25" s="48">
        <f>1.56+0.78</f>
        <v>2.34</v>
      </c>
      <c r="J25"/>
      <c r="K25"/>
      <c r="L25"/>
    </row>
    <row r="26" spans="1:12" ht="20.100000000000001" customHeight="1" x14ac:dyDescent="0.2">
      <c r="A26" s="23"/>
      <c r="B26" s="35"/>
      <c r="C26" s="23" t="s">
        <v>29</v>
      </c>
      <c r="D26" s="23"/>
      <c r="E26" s="23"/>
      <c r="F26" s="23"/>
      <c r="G26" s="8">
        <v>1075435.72</v>
      </c>
      <c r="H26" s="25"/>
      <c r="I26" s="48">
        <f>3.7692+1.8846</f>
        <v>5.6538000000000004</v>
      </c>
      <c r="J26"/>
      <c r="K26"/>
      <c r="L26"/>
    </row>
    <row r="27" spans="1:12" ht="20.100000000000001" customHeight="1" x14ac:dyDescent="0.2">
      <c r="A27" s="23"/>
      <c r="B27" s="35"/>
      <c r="C27" s="23" t="s">
        <v>90</v>
      </c>
      <c r="D27" s="23"/>
      <c r="E27" s="23"/>
      <c r="F27" s="38" t="s">
        <v>128</v>
      </c>
      <c r="G27" s="8">
        <v>852967.47000000009</v>
      </c>
      <c r="H27" s="25"/>
      <c r="I27" s="48">
        <f>2.9895+1.49475</f>
        <v>4.4842500000000003</v>
      </c>
      <c r="J27"/>
      <c r="K27"/>
      <c r="L27"/>
    </row>
    <row r="28" spans="1:12" ht="20.100000000000001" customHeight="1" x14ac:dyDescent="0.2">
      <c r="A28" s="23"/>
      <c r="B28" s="35"/>
      <c r="C28" s="23" t="s">
        <v>90</v>
      </c>
      <c r="D28" s="23"/>
      <c r="E28" s="23"/>
      <c r="F28" s="38"/>
      <c r="G28" s="8">
        <v>0</v>
      </c>
      <c r="H28" s="25"/>
      <c r="I28" s="48"/>
      <c r="J28"/>
      <c r="K28"/>
      <c r="L28"/>
    </row>
    <row r="29" spans="1:12" ht="20.100000000000001" customHeight="1" x14ac:dyDescent="0.2">
      <c r="A29" s="23"/>
      <c r="B29" s="35"/>
      <c r="C29" s="23" t="s">
        <v>90</v>
      </c>
      <c r="D29" s="23"/>
      <c r="E29" s="23"/>
      <c r="F29" s="38"/>
      <c r="G29" s="8">
        <v>0</v>
      </c>
      <c r="H29" s="25"/>
      <c r="I29" s="48"/>
      <c r="J29"/>
      <c r="K29"/>
      <c r="L29"/>
    </row>
    <row r="30" spans="1:12" ht="20.100000000000001" customHeight="1" x14ac:dyDescent="0.2">
      <c r="A30" s="23"/>
      <c r="B30" s="35"/>
      <c r="C30" s="23" t="s">
        <v>11</v>
      </c>
      <c r="D30" s="23"/>
      <c r="E30" s="23"/>
      <c r="F30" s="23"/>
      <c r="G30" s="8">
        <v>0</v>
      </c>
      <c r="H30" s="25"/>
      <c r="I30" s="48"/>
      <c r="J30"/>
      <c r="K30"/>
      <c r="L30"/>
    </row>
    <row r="31" spans="1:12" ht="20.100000000000001" customHeight="1" x14ac:dyDescent="0.2">
      <c r="A31" s="23"/>
      <c r="B31" s="23"/>
      <c r="C31" s="23" t="s">
        <v>12</v>
      </c>
      <c r="D31" s="23"/>
      <c r="E31" s="23"/>
      <c r="F31" s="23"/>
      <c r="G31" s="8">
        <v>0</v>
      </c>
      <c r="H31" s="25"/>
      <c r="I31" s="48"/>
      <c r="J31"/>
      <c r="K31"/>
      <c r="L31"/>
    </row>
    <row r="32" spans="1:12" ht="20.100000000000001" customHeight="1" x14ac:dyDescent="0.2">
      <c r="A32" s="23"/>
      <c r="B32" s="23"/>
      <c r="C32" s="23" t="s">
        <v>8</v>
      </c>
      <c r="D32" s="23"/>
      <c r="E32" s="23"/>
      <c r="F32" s="23"/>
      <c r="G32" s="8">
        <v>0</v>
      </c>
      <c r="H32" s="25"/>
      <c r="I32" s="48"/>
      <c r="J32"/>
      <c r="K32"/>
      <c r="L32"/>
    </row>
    <row r="33" spans="1:12" ht="20.100000000000001" customHeight="1" x14ac:dyDescent="0.2">
      <c r="A33" s="23"/>
      <c r="B33" s="23"/>
      <c r="C33" s="23" t="s">
        <v>9</v>
      </c>
      <c r="D33" s="23"/>
      <c r="E33" s="23"/>
      <c r="F33" s="23"/>
      <c r="G33" s="8">
        <v>0</v>
      </c>
      <c r="H33" s="25"/>
      <c r="I33" s="48"/>
      <c r="J33"/>
      <c r="K33"/>
      <c r="L33"/>
    </row>
    <row r="34" spans="1:12" ht="20.100000000000001" customHeight="1" x14ac:dyDescent="0.2">
      <c r="A34" s="23"/>
      <c r="B34" s="23"/>
      <c r="C34" s="23" t="s">
        <v>89</v>
      </c>
      <c r="D34" s="23"/>
      <c r="E34" s="23"/>
      <c r="F34" s="23"/>
      <c r="G34" s="8">
        <v>0</v>
      </c>
      <c r="H34" s="25"/>
      <c r="I34" s="48"/>
      <c r="J34"/>
      <c r="K34"/>
      <c r="L34"/>
    </row>
    <row r="35" spans="1:12" ht="20.100000000000001" customHeight="1" thickBot="1" x14ac:dyDescent="0.3">
      <c r="A35" s="23"/>
      <c r="B35" s="23"/>
      <c r="C35" s="23"/>
      <c r="D35" s="23"/>
      <c r="E35" s="23"/>
      <c r="F35" s="22" t="s">
        <v>2</v>
      </c>
      <c r="G35" s="34">
        <f>SUM(G21:G34)</f>
        <v>6969731.0099999979</v>
      </c>
      <c r="H35" s="25"/>
      <c r="I35" s="20"/>
      <c r="J35"/>
      <c r="K35"/>
      <c r="L35"/>
    </row>
    <row r="36" spans="1:12" ht="17.25" customHeight="1" thickTop="1" x14ac:dyDescent="0.2">
      <c r="A36" s="18"/>
      <c r="B36"/>
      <c r="C36"/>
      <c r="D36"/>
      <c r="E36"/>
      <c r="F36"/>
      <c r="G36" s="26"/>
      <c r="H36" s="20"/>
      <c r="I36" s="20"/>
      <c r="J36"/>
      <c r="K36"/>
      <c r="L36"/>
    </row>
    <row r="37" spans="1:12" ht="20.100000000000001" customHeight="1" x14ac:dyDescent="0.2">
      <c r="A37"/>
      <c r="B37" s="30" t="s">
        <v>3</v>
      </c>
      <c r="C37" s="88" t="s">
        <v>129</v>
      </c>
      <c r="D37" s="88"/>
      <c r="E37" s="88"/>
      <c r="F37"/>
      <c r="G37" s="10">
        <v>147133.25</v>
      </c>
      <c r="H37" s="20"/>
      <c r="I37" s="20"/>
      <c r="J37"/>
      <c r="K37"/>
      <c r="L37"/>
    </row>
    <row r="38" spans="1:12" ht="20.100000000000001" customHeight="1" x14ac:dyDescent="0.2">
      <c r="A38"/>
      <c r="B38"/>
      <c r="C38" s="88" t="s">
        <v>130</v>
      </c>
      <c r="D38" s="88"/>
      <c r="E38" s="88"/>
      <c r="F38"/>
      <c r="G38" s="10">
        <v>182344.91</v>
      </c>
      <c r="H38" s="20"/>
      <c r="I38" s="20"/>
      <c r="J38"/>
      <c r="K38"/>
      <c r="L38"/>
    </row>
    <row r="39" spans="1:12" ht="20.100000000000001" customHeight="1" x14ac:dyDescent="0.2">
      <c r="A39"/>
      <c r="B39"/>
      <c r="C39" s="88" t="s">
        <v>131</v>
      </c>
      <c r="D39" s="88"/>
      <c r="E39" s="88"/>
      <c r="F39"/>
      <c r="G39" s="10">
        <v>139243.4</v>
      </c>
      <c r="H39" s="20"/>
      <c r="I39" s="20"/>
      <c r="J39"/>
      <c r="K39"/>
      <c r="L39"/>
    </row>
    <row r="40" spans="1:12" ht="20.100000000000001" customHeight="1" x14ac:dyDescent="0.2">
      <c r="A40"/>
      <c r="B40"/>
      <c r="C40" s="88" t="s">
        <v>132</v>
      </c>
      <c r="D40" s="88"/>
      <c r="E40" s="88"/>
      <c r="F40"/>
      <c r="G40" s="10">
        <v>5387.5</v>
      </c>
      <c r="H40" s="20"/>
      <c r="I40" s="20"/>
      <c r="J40"/>
      <c r="K40"/>
      <c r="L40"/>
    </row>
    <row r="41" spans="1:12" ht="20.100000000000001" customHeight="1" x14ac:dyDescent="0.2">
      <c r="A41"/>
      <c r="B41"/>
      <c r="C41" s="88" t="s">
        <v>133</v>
      </c>
      <c r="D41" s="88"/>
      <c r="E41" s="88"/>
      <c r="F41"/>
      <c r="G41" s="10">
        <v>73997.87</v>
      </c>
      <c r="H41" s="20"/>
      <c r="I41" s="20"/>
      <c r="J41"/>
      <c r="K41"/>
      <c r="L41"/>
    </row>
    <row r="42" spans="1:12" ht="17.25" customHeight="1" x14ac:dyDescent="0.2">
      <c r="A42" s="14"/>
      <c r="B42"/>
      <c r="C42" s="88" t="s">
        <v>134</v>
      </c>
      <c r="D42" s="88"/>
      <c r="E42" s="88"/>
      <c r="F42"/>
      <c r="G42" s="10">
        <v>1132454.54</v>
      </c>
      <c r="H42" s="20"/>
      <c r="I42" s="20"/>
      <c r="J42"/>
      <c r="K42"/>
      <c r="L42"/>
    </row>
    <row r="43" spans="1:12" ht="20.100000000000001" customHeight="1" x14ac:dyDescent="0.2">
      <c r="A43" s="14"/>
      <c r="B43"/>
      <c r="C43" s="88" t="s">
        <v>135</v>
      </c>
      <c r="D43" s="88"/>
      <c r="E43" s="88"/>
      <c r="F43"/>
      <c r="G43" s="10">
        <v>4249324.3199999994</v>
      </c>
      <c r="H43" s="20"/>
      <c r="I43" s="20"/>
      <c r="J43"/>
      <c r="K43"/>
      <c r="L43"/>
    </row>
    <row r="44" spans="1:12" ht="20.100000000000001" customHeight="1" x14ac:dyDescent="0.2">
      <c r="A44"/>
      <c r="B44"/>
      <c r="C44" s="88"/>
      <c r="D44" s="88"/>
      <c r="E44" s="88"/>
      <c r="F44"/>
      <c r="G44" s="10">
        <v>0</v>
      </c>
      <c r="H44" s="20"/>
      <c r="I44" s="20"/>
      <c r="J44"/>
      <c r="K44"/>
      <c r="L44"/>
    </row>
    <row r="45" spans="1:12" ht="20.100000000000001" customHeight="1" x14ac:dyDescent="0.2">
      <c r="A45"/>
      <c r="B45"/>
      <c r="C45" s="88"/>
      <c r="D45" s="88"/>
      <c r="E45" s="88"/>
      <c r="F45"/>
      <c r="G45" s="10">
        <v>0</v>
      </c>
      <c r="H45" s="20"/>
      <c r="I45" s="20"/>
      <c r="J45"/>
      <c r="K45"/>
      <c r="L45"/>
    </row>
    <row r="46" spans="1:12" ht="20.100000000000001" customHeight="1" x14ac:dyDescent="0.2">
      <c r="A46"/>
      <c r="B46"/>
      <c r="C46" s="88"/>
      <c r="D46" s="88"/>
      <c r="E46" s="88"/>
      <c r="F46"/>
      <c r="G46" s="10">
        <v>0</v>
      </c>
      <c r="H46" s="20"/>
      <c r="I46" s="20"/>
      <c r="J46"/>
      <c r="K46"/>
      <c r="L46"/>
    </row>
    <row r="47" spans="1:12" ht="20.100000000000001" customHeight="1" x14ac:dyDescent="0.2">
      <c r="A47"/>
      <c r="B47"/>
      <c r="C47" s="88"/>
      <c r="D47" s="88"/>
      <c r="E47" s="88"/>
      <c r="F47"/>
      <c r="G47" s="10">
        <v>0</v>
      </c>
      <c r="H47" s="20"/>
      <c r="I47" s="20"/>
      <c r="J47"/>
      <c r="K47"/>
      <c r="L47"/>
    </row>
    <row r="48" spans="1:12" ht="20.100000000000001" customHeight="1" x14ac:dyDescent="0.2">
      <c r="A48"/>
      <c r="B48" s="15" t="s">
        <v>79</v>
      </c>
      <c r="C48" s="88"/>
      <c r="D48" s="88"/>
      <c r="E48" s="88"/>
      <c r="F48"/>
      <c r="G48" s="10">
        <v>0</v>
      </c>
      <c r="H48" s="20"/>
      <c r="I48" s="20"/>
      <c r="J48"/>
      <c r="K48"/>
      <c r="L48"/>
    </row>
    <row r="49" spans="1:13" ht="20.100000000000001" customHeight="1" x14ac:dyDescent="0.2">
      <c r="A49"/>
      <c r="B49" s="15" t="s">
        <v>79</v>
      </c>
      <c r="C49" s="88"/>
      <c r="D49" s="88"/>
      <c r="E49" s="88"/>
      <c r="F49"/>
      <c r="G49" s="10">
        <v>0</v>
      </c>
      <c r="H49" s="20"/>
      <c r="I49" s="20"/>
      <c r="J49"/>
      <c r="K49"/>
      <c r="L49"/>
    </row>
    <row r="50" spans="1:13" ht="20.100000000000001" customHeight="1" x14ac:dyDescent="0.2">
      <c r="A50"/>
      <c r="B50"/>
      <c r="C50" s="92" t="s">
        <v>81</v>
      </c>
      <c r="D50" s="92"/>
      <c r="E50" s="92"/>
      <c r="F50"/>
      <c r="G50" s="10">
        <v>0</v>
      </c>
      <c r="H50" s="20"/>
      <c r="I50" s="20"/>
      <c r="J50"/>
      <c r="K50"/>
      <c r="L50"/>
    </row>
    <row r="51" spans="1:13" ht="20.100000000000001" customHeight="1" x14ac:dyDescent="0.2">
      <c r="A51"/>
      <c r="B51"/>
      <c r="C51"/>
      <c r="D51"/>
      <c r="E51"/>
      <c r="F51" t="s">
        <v>2</v>
      </c>
      <c r="G51" s="21">
        <f>SUM(G37:G50)</f>
        <v>5929885.7899999991</v>
      </c>
      <c r="H51" s="20"/>
      <c r="I51" s="20"/>
      <c r="J51"/>
      <c r="K51"/>
      <c r="L51"/>
    </row>
    <row r="52" spans="1:13" ht="5.25" customHeight="1" x14ac:dyDescent="0.2">
      <c r="A52"/>
      <c r="B52"/>
      <c r="C52"/>
      <c r="D52"/>
      <c r="E52"/>
      <c r="F52"/>
      <c r="G52" s="26"/>
      <c r="H52" s="20"/>
      <c r="I52" s="27"/>
      <c r="J52" s="28"/>
      <c r="K52"/>
      <c r="L52"/>
    </row>
    <row r="53" spans="1:13" ht="20.100000000000001" customHeight="1" x14ac:dyDescent="0.2">
      <c r="A53" s="29"/>
      <c r="B53" s="30" t="s">
        <v>92</v>
      </c>
      <c r="C53" s="15" t="s">
        <v>4</v>
      </c>
      <c r="D53"/>
      <c r="E53"/>
      <c r="F53"/>
      <c r="G53" s="10">
        <v>0</v>
      </c>
      <c r="H53" s="20"/>
      <c r="I53" s="20"/>
      <c r="J53" s="28"/>
      <c r="K53"/>
      <c r="L53"/>
    </row>
    <row r="54" spans="1:13" ht="20.100000000000001" customHeight="1" x14ac:dyDescent="0.2">
      <c r="A54" s="29"/>
      <c r="B54" s="30"/>
      <c r="C54" s="15" t="s">
        <v>1</v>
      </c>
      <c r="D54"/>
      <c r="E54"/>
      <c r="F54"/>
      <c r="G54" s="10">
        <v>0</v>
      </c>
      <c r="H54" s="20"/>
      <c r="I54" s="20"/>
      <c r="J54" s="28"/>
      <c r="K54"/>
      <c r="L54"/>
    </row>
    <row r="55" spans="1:13" ht="20.100000000000001" customHeight="1" x14ac:dyDescent="0.2">
      <c r="A55"/>
      <c r="B55" s="30" t="s">
        <v>93</v>
      </c>
      <c r="C55" t="s">
        <v>4</v>
      </c>
      <c r="D55"/>
      <c r="E55"/>
      <c r="F55"/>
      <c r="G55" s="10">
        <v>7710000</v>
      </c>
      <c r="H55" s="20"/>
      <c r="I55" s="20"/>
      <c r="J55"/>
      <c r="K55"/>
      <c r="L55"/>
    </row>
    <row r="56" spans="1:13" ht="20.100000000000001" customHeight="1" x14ac:dyDescent="0.2">
      <c r="A56"/>
      <c r="B56"/>
      <c r="C56" t="s">
        <v>1</v>
      </c>
      <c r="D56"/>
      <c r="E56"/>
      <c r="F56"/>
      <c r="G56" s="10">
        <v>1543914</v>
      </c>
      <c r="H56" s="20"/>
      <c r="I56" s="20"/>
      <c r="J56"/>
      <c r="K56"/>
      <c r="L56"/>
    </row>
    <row r="57" spans="1:13" ht="20.100000000000001" customHeight="1" x14ac:dyDescent="0.2">
      <c r="A57"/>
      <c r="B57"/>
      <c r="C57"/>
      <c r="D57"/>
      <c r="E57"/>
      <c r="F57" s="30" t="s">
        <v>2</v>
      </c>
      <c r="G57" s="21">
        <f>SUM(G53:G56)</f>
        <v>9253914</v>
      </c>
      <c r="H57" s="20"/>
      <c r="I57" s="20"/>
      <c r="J57"/>
      <c r="K57"/>
      <c r="L57"/>
    </row>
    <row r="58" spans="1:13" ht="20.100000000000001" customHeight="1" x14ac:dyDescent="0.2">
      <c r="A58"/>
      <c r="B58"/>
      <c r="C58"/>
      <c r="D58"/>
      <c r="E58"/>
      <c r="F58" s="30"/>
      <c r="G58" s="21"/>
      <c r="H58" s="20"/>
      <c r="I58" s="20"/>
      <c r="J58"/>
      <c r="K58"/>
      <c r="L58"/>
    </row>
    <row r="59" spans="1:13" ht="16.5" customHeight="1" x14ac:dyDescent="0.2">
      <c r="A59" s="18"/>
      <c r="B59" s="30" t="s">
        <v>77</v>
      </c>
      <c r="C59"/>
      <c r="D59"/>
      <c r="E59"/>
      <c r="F59"/>
      <c r="G59" s="10">
        <v>0</v>
      </c>
      <c r="H59" s="20"/>
      <c r="I59" s="20"/>
      <c r="J59"/>
      <c r="K59"/>
      <c r="L59"/>
    </row>
    <row r="60" spans="1:13" ht="16.5" customHeight="1" x14ac:dyDescent="0.2">
      <c r="A60" s="18"/>
      <c r="B60" s="15"/>
      <c r="C60"/>
      <c r="D60"/>
      <c r="E60"/>
      <c r="F60"/>
      <c r="G60"/>
      <c r="H60" s="20"/>
      <c r="I60" s="20"/>
      <c r="J60"/>
      <c r="K60"/>
      <c r="L60"/>
    </row>
    <row r="61" spans="1:13" ht="16.5" customHeight="1" x14ac:dyDescent="0.2">
      <c r="A61" s="18"/>
      <c r="B61" s="30" t="s">
        <v>102</v>
      </c>
      <c r="C61"/>
      <c r="D61"/>
      <c r="E61"/>
      <c r="F61"/>
      <c r="G61" s="10">
        <v>6679213.4000000004</v>
      </c>
      <c r="H61" s="20"/>
      <c r="I61" s="20"/>
      <c r="J61"/>
      <c r="K61"/>
      <c r="L61"/>
    </row>
    <row r="62" spans="1:13" ht="20.100000000000001" customHeight="1" x14ac:dyDescent="0.2">
      <c r="A62"/>
      <c r="B62" s="30" t="s">
        <v>101</v>
      </c>
      <c r="C62"/>
      <c r="D62"/>
      <c r="E62"/>
      <c r="F62"/>
      <c r="G62" s="10">
        <v>33070.58</v>
      </c>
      <c r="H62" s="20"/>
      <c r="I62" s="31"/>
      <c r="J62"/>
      <c r="K62"/>
      <c r="L62"/>
    </row>
    <row r="63" spans="1:13" ht="12" customHeight="1" x14ac:dyDescent="0.2">
      <c r="A63"/>
      <c r="B63"/>
      <c r="C63"/>
      <c r="D63"/>
      <c r="E63"/>
      <c r="F63"/>
      <c r="G63" s="20"/>
      <c r="H63" s="20"/>
      <c r="I63" s="20"/>
      <c r="J63"/>
      <c r="K63"/>
      <c r="L63"/>
    </row>
    <row r="64" spans="1:13" ht="20.100000000000001" customHeight="1" x14ac:dyDescent="0.2">
      <c r="A64" s="29"/>
      <c r="B64" s="30" t="s">
        <v>100</v>
      </c>
      <c r="C64" s="90"/>
      <c r="D64" s="90"/>
      <c r="E64" s="90"/>
      <c r="F64" s="90"/>
      <c r="G64" s="91"/>
      <c r="H64" s="91"/>
      <c r="I64" s="49" t="s">
        <v>19</v>
      </c>
      <c r="J64" s="50"/>
      <c r="K64" s="42"/>
      <c r="L64"/>
      <c r="M64"/>
    </row>
    <row r="65" spans="1:13" ht="20.100000000000001" customHeight="1" x14ac:dyDescent="0.2">
      <c r="A65"/>
      <c r="B65" s="32" t="s">
        <v>66</v>
      </c>
      <c r="C65" s="89" t="s">
        <v>10</v>
      </c>
      <c r="D65" s="89"/>
      <c r="E65" s="89" t="s">
        <v>14</v>
      </c>
      <c r="F65" s="89"/>
      <c r="G65" s="89" t="s">
        <v>5</v>
      </c>
      <c r="H65" s="89"/>
      <c r="I65" s="51"/>
      <c r="J65" s="52" t="s">
        <v>17</v>
      </c>
      <c r="K65" s="42"/>
      <c r="L65"/>
      <c r="M65"/>
    </row>
    <row r="66" spans="1:13" ht="20.100000000000001" customHeight="1" x14ac:dyDescent="0.2">
      <c r="A66" t="s">
        <v>15</v>
      </c>
      <c r="B66"/>
      <c r="C66" s="81">
        <v>102201459</v>
      </c>
      <c r="D66" s="81"/>
      <c r="E66" s="81">
        <v>12760060</v>
      </c>
      <c r="F66" s="81"/>
      <c r="G66" s="80">
        <f>C66-E66</f>
        <v>89441399</v>
      </c>
      <c r="H66" s="80"/>
      <c r="I66" s="2">
        <f>17.0905+6.7807</f>
        <v>23.871199999999998</v>
      </c>
      <c r="J66" s="46">
        <f>G66*I66/1000</f>
        <v>2135073.5238087997</v>
      </c>
      <c r="K66" s="42"/>
      <c r="L66" s="40"/>
      <c r="M66"/>
    </row>
    <row r="67" spans="1:13" ht="20.100000000000001" customHeight="1" x14ac:dyDescent="0.2">
      <c r="A67" t="s">
        <v>16</v>
      </c>
      <c r="B67"/>
      <c r="C67" s="81">
        <v>202179526</v>
      </c>
      <c r="D67" s="81"/>
      <c r="E67" s="81">
        <v>28825335</v>
      </c>
      <c r="F67" s="81"/>
      <c r="G67" s="80">
        <f t="shared" ref="G67:G78" si="0">C67-E67</f>
        <v>173354191</v>
      </c>
      <c r="H67" s="80"/>
      <c r="I67" s="2">
        <f>17.0905+6.7807</f>
        <v>23.871199999999998</v>
      </c>
      <c r="J67" s="46">
        <f t="shared" ref="J67:J85" si="1">G67*I67/1000</f>
        <v>4138172.5641991999</v>
      </c>
      <c r="K67" s="42"/>
      <c r="L67" s="40"/>
      <c r="M67"/>
    </row>
    <row r="68" spans="1:13" ht="20.100000000000001" customHeight="1" x14ac:dyDescent="0.2">
      <c r="A68" t="s">
        <v>22</v>
      </c>
      <c r="B68"/>
      <c r="C68" s="81">
        <v>216500</v>
      </c>
      <c r="D68" s="81"/>
      <c r="E68" s="81">
        <v>729050</v>
      </c>
      <c r="F68" s="81"/>
      <c r="G68" s="80">
        <f t="shared" si="0"/>
        <v>-512550</v>
      </c>
      <c r="H68" s="80"/>
      <c r="I68" s="2">
        <f>17.0905+6.7807</f>
        <v>23.871199999999998</v>
      </c>
      <c r="J68" s="46">
        <f t="shared" si="1"/>
        <v>-12235.183559999999</v>
      </c>
      <c r="K68" s="42"/>
      <c r="L68" s="40"/>
      <c r="M68"/>
    </row>
    <row r="69" spans="1:13" ht="20.100000000000001" customHeight="1" x14ac:dyDescent="0.2">
      <c r="A69" t="s">
        <v>23</v>
      </c>
      <c r="B69"/>
      <c r="C69" s="81">
        <v>26310500</v>
      </c>
      <c r="D69" s="81"/>
      <c r="E69" s="81">
        <v>4868930</v>
      </c>
      <c r="F69" s="81"/>
      <c r="G69" s="80">
        <f t="shared" si="0"/>
        <v>21441570</v>
      </c>
      <c r="H69" s="80"/>
      <c r="I69" s="2">
        <f>17.0905+6.7807</f>
        <v>23.871199999999998</v>
      </c>
      <c r="J69" s="46">
        <f t="shared" si="1"/>
        <v>511836.00578399998</v>
      </c>
      <c r="K69" s="42"/>
      <c r="L69" s="40"/>
      <c r="M69"/>
    </row>
    <row r="70" spans="1:13" ht="20.100000000000001" customHeight="1" x14ac:dyDescent="0.2">
      <c r="A70" t="s">
        <v>20</v>
      </c>
      <c r="B70"/>
      <c r="C70" s="81">
        <v>0</v>
      </c>
      <c r="D70" s="81"/>
      <c r="E70" s="81">
        <v>0</v>
      </c>
      <c r="F70" s="81"/>
      <c r="G70" s="80">
        <f t="shared" si="0"/>
        <v>0</v>
      </c>
      <c r="H70" s="80"/>
      <c r="I70" s="2">
        <v>0</v>
      </c>
      <c r="J70" s="46">
        <f t="shared" si="1"/>
        <v>0</v>
      </c>
      <c r="K70" s="42"/>
      <c r="L70" s="40"/>
      <c r="M70"/>
    </row>
    <row r="71" spans="1:13" ht="20.100000000000001" customHeight="1" x14ac:dyDescent="0.2">
      <c r="A71" t="s">
        <v>21</v>
      </c>
      <c r="B71"/>
      <c r="C71" s="81">
        <v>2311800</v>
      </c>
      <c r="D71" s="81"/>
      <c r="E71" s="81">
        <v>1467000</v>
      </c>
      <c r="F71" s="81"/>
      <c r="G71" s="80">
        <f>C71-E71</f>
        <v>844800</v>
      </c>
      <c r="H71" s="80"/>
      <c r="I71" s="2">
        <f>17.0905+6.7807</f>
        <v>23.871199999999998</v>
      </c>
      <c r="J71" s="46">
        <f t="shared" si="1"/>
        <v>20166.389759999998</v>
      </c>
      <c r="K71" s="42"/>
      <c r="L71" s="40"/>
      <c r="M71"/>
    </row>
    <row r="72" spans="1:13" ht="20.100000000000001" customHeight="1" x14ac:dyDescent="0.2">
      <c r="A72" t="s">
        <v>24</v>
      </c>
      <c r="B72"/>
      <c r="C72" s="81">
        <v>0</v>
      </c>
      <c r="D72" s="81"/>
      <c r="E72" s="81">
        <v>0</v>
      </c>
      <c r="F72" s="81"/>
      <c r="G72" s="80">
        <f>C72-E72</f>
        <v>0</v>
      </c>
      <c r="H72" s="80"/>
      <c r="I72" s="2">
        <v>0</v>
      </c>
      <c r="J72" s="46">
        <f t="shared" si="1"/>
        <v>0</v>
      </c>
      <c r="K72" s="42"/>
      <c r="L72" s="41"/>
      <c r="M72"/>
    </row>
    <row r="73" spans="1:13" ht="20.100000000000001" customHeight="1" x14ac:dyDescent="0.2">
      <c r="A73" t="s">
        <v>25</v>
      </c>
      <c r="B73"/>
      <c r="C73" s="81">
        <v>1506814</v>
      </c>
      <c r="D73" s="81"/>
      <c r="E73" s="81">
        <v>0</v>
      </c>
      <c r="F73" s="81"/>
      <c r="G73" s="80">
        <f t="shared" si="0"/>
        <v>1506814</v>
      </c>
      <c r="H73" s="80"/>
      <c r="I73" s="2">
        <f>8.5453+3.39035</f>
        <v>11.935649999999999</v>
      </c>
      <c r="J73" s="46">
        <f t="shared" si="1"/>
        <v>17984.804519099998</v>
      </c>
      <c r="K73" s="42"/>
      <c r="L73" s="41"/>
      <c r="M73"/>
    </row>
    <row r="74" spans="1:13" ht="20.100000000000001" customHeight="1" x14ac:dyDescent="0.2">
      <c r="A74" t="s">
        <v>26</v>
      </c>
      <c r="B74"/>
      <c r="C74" s="81">
        <v>0</v>
      </c>
      <c r="D74" s="81"/>
      <c r="E74" s="81">
        <v>0</v>
      </c>
      <c r="F74" s="81"/>
      <c r="G74" s="80">
        <f>C74-E74</f>
        <v>0</v>
      </c>
      <c r="H74" s="80"/>
      <c r="I74" s="2">
        <v>0</v>
      </c>
      <c r="J74" s="46">
        <f t="shared" si="1"/>
        <v>0</v>
      </c>
      <c r="K74" s="42"/>
      <c r="L74" s="41"/>
      <c r="M74"/>
    </row>
    <row r="75" spans="1:13" ht="20.100000000000001" customHeight="1" x14ac:dyDescent="0.2">
      <c r="A75" s="15" t="s">
        <v>68</v>
      </c>
      <c r="B75"/>
      <c r="C75" s="81">
        <v>0</v>
      </c>
      <c r="D75" s="81"/>
      <c r="E75" s="81">
        <v>0</v>
      </c>
      <c r="F75" s="81"/>
      <c r="G75" s="80">
        <f>C75-E75</f>
        <v>0</v>
      </c>
      <c r="H75" s="80"/>
      <c r="I75" s="2">
        <v>0</v>
      </c>
      <c r="J75" s="46">
        <f t="shared" si="1"/>
        <v>0</v>
      </c>
      <c r="K75" s="42"/>
      <c r="L75"/>
      <c r="M75"/>
    </row>
    <row r="76" spans="1:13" ht="20.100000000000001" customHeight="1" x14ac:dyDescent="0.2">
      <c r="A76" s="15" t="s">
        <v>69</v>
      </c>
      <c r="B76"/>
      <c r="C76" s="81">
        <v>0</v>
      </c>
      <c r="D76" s="81"/>
      <c r="E76" s="81">
        <v>0</v>
      </c>
      <c r="F76" s="81"/>
      <c r="G76" s="80">
        <f>C76-E76</f>
        <v>0</v>
      </c>
      <c r="H76" s="80"/>
      <c r="I76" s="2">
        <v>0</v>
      </c>
      <c r="J76" s="46">
        <f t="shared" si="1"/>
        <v>0</v>
      </c>
      <c r="K76" s="42"/>
      <c r="L76"/>
      <c r="M76"/>
    </row>
    <row r="77" spans="1:13" ht="20.100000000000001" customHeight="1" x14ac:dyDescent="0.2">
      <c r="A77" s="15" t="s">
        <v>70</v>
      </c>
      <c r="B77"/>
      <c r="C77" s="81">
        <v>0</v>
      </c>
      <c r="D77" s="81"/>
      <c r="E77" s="81">
        <v>0</v>
      </c>
      <c r="F77" s="81"/>
      <c r="G77" s="80">
        <f>C77-E77</f>
        <v>0</v>
      </c>
      <c r="H77" s="80"/>
      <c r="I77" s="2">
        <v>0</v>
      </c>
      <c r="J77" s="46">
        <f t="shared" si="1"/>
        <v>0</v>
      </c>
      <c r="K77" s="42"/>
      <c r="L77"/>
      <c r="M77"/>
    </row>
    <row r="78" spans="1:13" ht="20.100000000000001" customHeight="1" x14ac:dyDescent="0.2">
      <c r="A78" s="15" t="s">
        <v>31</v>
      </c>
      <c r="B78"/>
      <c r="C78" s="81">
        <v>0</v>
      </c>
      <c r="D78" s="81"/>
      <c r="E78" s="81">
        <v>0</v>
      </c>
      <c r="F78" s="81"/>
      <c r="G78" s="80">
        <f t="shared" si="0"/>
        <v>0</v>
      </c>
      <c r="H78" s="80"/>
      <c r="I78" s="2">
        <v>0</v>
      </c>
      <c r="J78" s="46">
        <f t="shared" si="1"/>
        <v>0</v>
      </c>
      <c r="K78" s="42"/>
      <c r="L78"/>
      <c r="M78"/>
    </row>
    <row r="79" spans="1:13" ht="20.100000000000001" customHeight="1" x14ac:dyDescent="0.2">
      <c r="A79" t="s">
        <v>27</v>
      </c>
      <c r="B79"/>
      <c r="C79" s="81">
        <v>0</v>
      </c>
      <c r="D79" s="81"/>
      <c r="E79" s="81">
        <v>0</v>
      </c>
      <c r="F79" s="81"/>
      <c r="G79" s="80">
        <f t="shared" ref="G79:G85" si="2">C79-E79</f>
        <v>0</v>
      </c>
      <c r="H79" s="80"/>
      <c r="I79" s="2">
        <v>0</v>
      </c>
      <c r="J79" s="46">
        <f t="shared" si="1"/>
        <v>0</v>
      </c>
      <c r="K79" s="42"/>
      <c r="L79"/>
      <c r="M79"/>
    </row>
    <row r="80" spans="1:13" ht="20.100000000000001" customHeight="1" x14ac:dyDescent="0.2">
      <c r="A80" s="15" t="s">
        <v>33</v>
      </c>
      <c r="B80"/>
      <c r="C80" s="81">
        <v>0</v>
      </c>
      <c r="D80" s="81"/>
      <c r="E80" s="81">
        <v>0</v>
      </c>
      <c r="F80" s="81"/>
      <c r="G80" s="80">
        <f t="shared" si="2"/>
        <v>0</v>
      </c>
      <c r="H80" s="80"/>
      <c r="I80" s="2">
        <v>0</v>
      </c>
      <c r="J80" s="46">
        <f>G80*I80/1000</f>
        <v>0</v>
      </c>
      <c r="K80" s="42"/>
      <c r="L80"/>
      <c r="M80"/>
    </row>
    <row r="81" spans="1:13" ht="20.100000000000001" customHeight="1" x14ac:dyDescent="0.2">
      <c r="A81" s="15" t="s">
        <v>32</v>
      </c>
      <c r="B81"/>
      <c r="C81" s="81">
        <v>0</v>
      </c>
      <c r="D81" s="81"/>
      <c r="E81" s="81">
        <v>0</v>
      </c>
      <c r="F81" s="81"/>
      <c r="G81" s="80">
        <f t="shared" si="2"/>
        <v>0</v>
      </c>
      <c r="H81" s="80"/>
      <c r="I81" s="6">
        <v>0</v>
      </c>
      <c r="J81" s="46">
        <f>G81*I81/1000</f>
        <v>0</v>
      </c>
      <c r="K81" s="42"/>
      <c r="L81"/>
      <c r="M81"/>
    </row>
    <row r="82" spans="1:13" ht="20.100000000000001" customHeight="1" x14ac:dyDescent="0.2">
      <c r="A82" s="15" t="s">
        <v>67</v>
      </c>
      <c r="B82"/>
      <c r="C82" s="81">
        <v>0</v>
      </c>
      <c r="D82" s="81"/>
      <c r="E82" s="81">
        <v>0</v>
      </c>
      <c r="F82" s="81"/>
      <c r="G82" s="80">
        <f>C82-E82</f>
        <v>0</v>
      </c>
      <c r="H82" s="80"/>
      <c r="I82" s="6">
        <v>0</v>
      </c>
      <c r="J82" s="46">
        <f>G82*I82/1000</f>
        <v>0</v>
      </c>
      <c r="K82" s="42"/>
      <c r="L82"/>
      <c r="M82"/>
    </row>
    <row r="83" spans="1:13" ht="20.100000000000001" customHeight="1" x14ac:dyDescent="0.2">
      <c r="A83" s="15" t="s">
        <v>64</v>
      </c>
      <c r="B83"/>
      <c r="C83" s="81">
        <v>0</v>
      </c>
      <c r="D83" s="81"/>
      <c r="E83" s="81">
        <v>0</v>
      </c>
      <c r="F83" s="81"/>
      <c r="G83" s="80">
        <f t="shared" si="2"/>
        <v>0</v>
      </c>
      <c r="H83" s="80"/>
      <c r="I83" s="6">
        <v>0</v>
      </c>
      <c r="J83" s="46">
        <f>G83*I83/1000</f>
        <v>0</v>
      </c>
      <c r="K83" s="42"/>
      <c r="L83"/>
      <c r="M83"/>
    </row>
    <row r="84" spans="1:13" ht="20.100000000000001" customHeight="1" x14ac:dyDescent="0.2">
      <c r="A84" s="15" t="s">
        <v>65</v>
      </c>
      <c r="B84"/>
      <c r="C84" s="81">
        <v>0</v>
      </c>
      <c r="D84" s="81"/>
      <c r="E84" s="81">
        <v>0</v>
      </c>
      <c r="F84" s="81"/>
      <c r="G84" s="80">
        <f t="shared" si="2"/>
        <v>0</v>
      </c>
      <c r="H84" s="80"/>
      <c r="I84" s="33">
        <v>0</v>
      </c>
      <c r="J84" s="46">
        <f>G84*I84/1000</f>
        <v>0</v>
      </c>
      <c r="K84" s="42"/>
      <c r="L84"/>
      <c r="M84"/>
    </row>
    <row r="85" spans="1:13" ht="20.100000000000001" customHeight="1" x14ac:dyDescent="0.2">
      <c r="A85" s="18" t="s">
        <v>71</v>
      </c>
      <c r="B85"/>
      <c r="C85" s="94">
        <v>0</v>
      </c>
      <c r="D85" s="94"/>
      <c r="E85" s="82">
        <v>0</v>
      </c>
      <c r="F85" s="82"/>
      <c r="G85" s="80">
        <f t="shared" si="2"/>
        <v>0</v>
      </c>
      <c r="H85" s="80"/>
      <c r="I85" s="33">
        <v>0</v>
      </c>
      <c r="J85" s="46">
        <f t="shared" si="1"/>
        <v>0</v>
      </c>
      <c r="K85" s="42"/>
      <c r="L85"/>
      <c r="M85"/>
    </row>
    <row r="86" spans="1:13" ht="20.100000000000001" customHeight="1" x14ac:dyDescent="0.2">
      <c r="A86" s="15" t="s">
        <v>72</v>
      </c>
      <c r="B86"/>
      <c r="C86" s="21"/>
      <c r="D86" s="21"/>
      <c r="E86" s="93">
        <f>SUM(E66:F85)</f>
        <v>48650375</v>
      </c>
      <c r="F86" s="93"/>
      <c r="G86" s="80">
        <f>SUM(G66:G85)</f>
        <v>286076224</v>
      </c>
      <c r="H86" s="80"/>
      <c r="I86" s="39" t="s">
        <v>18</v>
      </c>
      <c r="J86" s="47">
        <f>SUM(J66:J85)</f>
        <v>6810998.1045110999</v>
      </c>
      <c r="K86" s="42"/>
      <c r="L86" s="18"/>
      <c r="M86"/>
    </row>
    <row r="87" spans="1:13" ht="12" customHeight="1" x14ac:dyDescent="0.2">
      <c r="A87"/>
      <c r="B87"/>
      <c r="C87"/>
      <c r="D87"/>
      <c r="E87"/>
      <c r="F87"/>
      <c r="G87"/>
      <c r="H87"/>
      <c r="I87"/>
      <c r="J87"/>
      <c r="K87"/>
      <c r="L87"/>
    </row>
    <row r="88" spans="1:13" ht="12" customHeight="1" x14ac:dyDescent="0.2">
      <c r="A88"/>
      <c r="B88"/>
      <c r="C88"/>
      <c r="D88"/>
      <c r="E88"/>
      <c r="F88"/>
      <c r="G88" s="20"/>
      <c r="H88" s="20"/>
      <c r="I88" s="20"/>
      <c r="J88"/>
      <c r="K88"/>
      <c r="L88"/>
    </row>
    <row r="89" spans="1:13" x14ac:dyDescent="0.2">
      <c r="A89"/>
      <c r="B89"/>
      <c r="C89" s="14"/>
      <c r="D89"/>
      <c r="E89"/>
      <c r="F89"/>
      <c r="G89" s="3"/>
      <c r="H89" s="3"/>
      <c r="I89" s="3"/>
      <c r="J89"/>
      <c r="K89"/>
      <c r="L89"/>
    </row>
    <row r="90" spans="1:13" x14ac:dyDescent="0.2">
      <c r="A90" s="3"/>
      <c r="B90" s="3"/>
      <c r="C90"/>
      <c r="D90"/>
      <c r="E90"/>
      <c r="F90"/>
      <c r="G90"/>
      <c r="H90"/>
      <c r="I90"/>
      <c r="J90"/>
      <c r="K90"/>
      <c r="L90"/>
    </row>
    <row r="91" spans="1:13" x14ac:dyDescent="0.2">
      <c r="A91" s="3"/>
      <c r="B91" s="3"/>
      <c r="C91"/>
      <c r="D91"/>
      <c r="E91"/>
      <c r="F91"/>
      <c r="G91"/>
      <c r="H91"/>
      <c r="I91"/>
      <c r="J91"/>
      <c r="K91"/>
      <c r="L91"/>
    </row>
    <row r="92" spans="1:13" x14ac:dyDescent="0.2">
      <c r="A92" s="3"/>
      <c r="B92" s="3"/>
      <c r="C92"/>
      <c r="D92"/>
      <c r="E92"/>
      <c r="F92"/>
      <c r="G92"/>
      <c r="H92"/>
      <c r="I92"/>
      <c r="J92"/>
      <c r="K92"/>
      <c r="L92"/>
    </row>
    <row r="93" spans="1:13" x14ac:dyDescent="0.2">
      <c r="A93" s="3"/>
      <c r="B93" s="3"/>
      <c r="C93"/>
      <c r="D93"/>
      <c r="E93"/>
      <c r="F93"/>
      <c r="G93"/>
      <c r="H93"/>
      <c r="I93"/>
      <c r="J93"/>
      <c r="K93"/>
      <c r="L93"/>
    </row>
    <row r="94" spans="1:13" x14ac:dyDescent="0.2">
      <c r="A94"/>
      <c r="B94"/>
      <c r="C94"/>
      <c r="D94"/>
      <c r="E94"/>
      <c r="F94"/>
      <c r="G94"/>
      <c r="H94" s="3"/>
      <c r="I94" s="3"/>
      <c r="J94"/>
      <c r="K94"/>
      <c r="L94"/>
    </row>
    <row r="95" spans="1:13" x14ac:dyDescent="0.2">
      <c r="A95"/>
      <c r="B95"/>
      <c r="C95"/>
      <c r="D95"/>
      <c r="E95"/>
      <c r="F95"/>
      <c r="G95"/>
      <c r="H95"/>
      <c r="I95"/>
      <c r="J95"/>
      <c r="K95"/>
      <c r="L95"/>
    </row>
  </sheetData>
  <sheetProtection algorithmName="SHA-512" hashValue="mbjJTKYwu/DZhJqX9T2hxuZA6IbZGBMUxCrZ53cnS0YoE7ThlImaShAT/fUXVRpvy4x2Q8s/IDjIxkqLTO6Lkw==" saltValue="lzb60JVOfT92QW5vxi8joQ==" spinCount="100000" sheet="1" insertHyperlinks="0"/>
  <mergeCells count="87">
    <mergeCell ref="E86:F86"/>
    <mergeCell ref="C77:D77"/>
    <mergeCell ref="E77:F77"/>
    <mergeCell ref="C85:D85"/>
    <mergeCell ref="C78:D78"/>
    <mergeCell ref="C79:D79"/>
    <mergeCell ref="C84:D84"/>
    <mergeCell ref="E84:F84"/>
    <mergeCell ref="C83:D83"/>
    <mergeCell ref="C82:D82"/>
    <mergeCell ref="E82:F82"/>
    <mergeCell ref="E83:F83"/>
    <mergeCell ref="E78:F78"/>
    <mergeCell ref="E79:F79"/>
    <mergeCell ref="C43:E43"/>
    <mergeCell ref="C44:E44"/>
    <mergeCell ref="C45:E45"/>
    <mergeCell ref="C46:E46"/>
    <mergeCell ref="C47:E47"/>
    <mergeCell ref="C65:D65"/>
    <mergeCell ref="C64:D64"/>
    <mergeCell ref="C69:D69"/>
    <mergeCell ref="C71:D71"/>
    <mergeCell ref="C49:E49"/>
    <mergeCell ref="C50:E50"/>
    <mergeCell ref="C68:D68"/>
    <mergeCell ref="G83:H83"/>
    <mergeCell ref="G84:H84"/>
    <mergeCell ref="G82:H82"/>
    <mergeCell ref="G81:H81"/>
    <mergeCell ref="G76:H76"/>
    <mergeCell ref="G77:H77"/>
    <mergeCell ref="G65:H65"/>
    <mergeCell ref="E65:F65"/>
    <mergeCell ref="E64:F64"/>
    <mergeCell ref="G73:H73"/>
    <mergeCell ref="G71:H71"/>
    <mergeCell ref="G66:H66"/>
    <mergeCell ref="G67:H67"/>
    <mergeCell ref="E72:F72"/>
    <mergeCell ref="G72:H72"/>
    <mergeCell ref="G68:H68"/>
    <mergeCell ref="G69:H69"/>
    <mergeCell ref="G64:H64"/>
    <mergeCell ref="E70:F70"/>
    <mergeCell ref="E69:F69"/>
    <mergeCell ref="E68:F68"/>
    <mergeCell ref="C75:D75"/>
    <mergeCell ref="C74:D74"/>
    <mergeCell ref="E74:F74"/>
    <mergeCell ref="C73:D73"/>
    <mergeCell ref="E71:F71"/>
    <mergeCell ref="C72:D72"/>
    <mergeCell ref="E73:F73"/>
    <mergeCell ref="E75:F75"/>
    <mergeCell ref="C2:E2"/>
    <mergeCell ref="B1:F1"/>
    <mergeCell ref="C66:D66"/>
    <mergeCell ref="C67:D67"/>
    <mergeCell ref="C3:E3"/>
    <mergeCell ref="E66:F66"/>
    <mergeCell ref="E67:F67"/>
    <mergeCell ref="C5:E5"/>
    <mergeCell ref="C9:E9"/>
    <mergeCell ref="C48:E48"/>
    <mergeCell ref="C37:E37"/>
    <mergeCell ref="C38:E38"/>
    <mergeCell ref="C39:E39"/>
    <mergeCell ref="C40:E40"/>
    <mergeCell ref="C41:E41"/>
    <mergeCell ref="C42:E42"/>
    <mergeCell ref="G86:H86"/>
    <mergeCell ref="C70:D70"/>
    <mergeCell ref="G70:H70"/>
    <mergeCell ref="G75:H75"/>
    <mergeCell ref="C80:D80"/>
    <mergeCell ref="E80:F80"/>
    <mergeCell ref="G80:H80"/>
    <mergeCell ref="C81:D81"/>
    <mergeCell ref="E81:F81"/>
    <mergeCell ref="E85:F85"/>
    <mergeCell ref="C76:D76"/>
    <mergeCell ref="G74:H74"/>
    <mergeCell ref="G78:H78"/>
    <mergeCell ref="G79:H79"/>
    <mergeCell ref="G85:H85"/>
    <mergeCell ref="E76:F76"/>
  </mergeCells>
  <phoneticPr fontId="0" type="noConversion"/>
  <dataValidations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95" right="0.45" top="0.5" bottom="0.5" header="0.3" footer="0.3"/>
  <pageSetup scale="52" fitToHeight="0" orientation="portrait" r:id="rId1"/>
  <headerFooter alignWithMargins="0"/>
  <rowBreaks count="2" manualBreakCount="2">
    <brk id="12" max="16383" man="1"/>
    <brk id="62"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8234-70AC-49F7-8818-3F12D9F1463B}">
  <sheetPr>
    <tabColor rgb="FF002060"/>
    <pageSetUpPr fitToPage="1"/>
  </sheetPr>
  <dimension ref="A1:K30"/>
  <sheetViews>
    <sheetView zoomScale="60" zoomScaleNormal="60" workbookViewId="0">
      <pane xSplit="2" ySplit="10" topLeftCell="D11" activePane="bottomRight" state="frozen"/>
      <selection pane="topRight" activeCell="C1" sqref="C1"/>
      <selection pane="bottomLeft" activeCell="A10" sqref="A10"/>
      <selection pane="bottomRight" activeCell="O16" sqref="O16"/>
    </sheetView>
  </sheetViews>
  <sheetFormatPr defaultColWidth="9.140625" defaultRowHeight="12.75" x14ac:dyDescent="0.2"/>
  <cols>
    <col min="1" max="1" width="23.5703125" style="4" customWidth="1"/>
    <col min="2" max="2" width="63.85546875" style="4" customWidth="1"/>
    <col min="3" max="3" width="0.28515625" style="4" hidden="1" customWidth="1"/>
    <col min="4" max="4" width="19" style="4" customWidth="1"/>
    <col min="5" max="6" width="20.7109375" style="4" customWidth="1"/>
    <col min="7" max="7" width="22.28515625" style="4" bestFit="1" customWidth="1"/>
    <col min="8" max="8" width="18.5703125" style="4" bestFit="1" customWidth="1"/>
    <col min="9" max="10" width="16.7109375" style="4" customWidth="1"/>
    <col min="11" max="11" width="17.7109375" style="4" customWidth="1"/>
    <col min="12" max="256" width="9.140625" style="4"/>
    <col min="257" max="257" width="14" style="4" customWidth="1"/>
    <col min="258" max="258" width="48.7109375" style="4" customWidth="1"/>
    <col min="259" max="259" width="2" style="4" customWidth="1"/>
    <col min="260" max="260" width="19" style="4" customWidth="1"/>
    <col min="261" max="262" width="20.7109375" style="4" customWidth="1"/>
    <col min="263" max="263" width="19.28515625" style="4" customWidth="1"/>
    <col min="264" max="264" width="15.7109375" style="4" customWidth="1"/>
    <col min="265" max="266" width="16.7109375" style="4" customWidth="1"/>
    <col min="267" max="512" width="9.140625" style="4"/>
    <col min="513" max="513" width="14" style="4" customWidth="1"/>
    <col min="514" max="514" width="48.7109375" style="4" customWidth="1"/>
    <col min="515" max="515" width="2" style="4" customWidth="1"/>
    <col min="516" max="516" width="19" style="4" customWidth="1"/>
    <col min="517" max="518" width="20.7109375" style="4" customWidth="1"/>
    <col min="519" max="519" width="19.28515625" style="4" customWidth="1"/>
    <col min="520" max="520" width="15.7109375" style="4" customWidth="1"/>
    <col min="521" max="522" width="16.7109375" style="4" customWidth="1"/>
    <col min="523" max="768" width="9.140625" style="4"/>
    <col min="769" max="769" width="14" style="4" customWidth="1"/>
    <col min="770" max="770" width="48.7109375" style="4" customWidth="1"/>
    <col min="771" max="771" width="2" style="4" customWidth="1"/>
    <col min="772" max="772" width="19" style="4" customWidth="1"/>
    <col min="773" max="774" width="20.7109375" style="4" customWidth="1"/>
    <col min="775" max="775" width="19.28515625" style="4" customWidth="1"/>
    <col min="776" max="776" width="15.7109375" style="4" customWidth="1"/>
    <col min="777" max="778" width="16.7109375" style="4" customWidth="1"/>
    <col min="779" max="1024" width="9.140625" style="4"/>
    <col min="1025" max="1025" width="14" style="4" customWidth="1"/>
    <col min="1026" max="1026" width="48.7109375" style="4" customWidth="1"/>
    <col min="1027" max="1027" width="2" style="4" customWidth="1"/>
    <col min="1028" max="1028" width="19" style="4" customWidth="1"/>
    <col min="1029" max="1030" width="20.7109375" style="4" customWidth="1"/>
    <col min="1031" max="1031" width="19.28515625" style="4" customWidth="1"/>
    <col min="1032" max="1032" width="15.7109375" style="4" customWidth="1"/>
    <col min="1033" max="1034" width="16.7109375" style="4" customWidth="1"/>
    <col min="1035" max="1280" width="9.140625" style="4"/>
    <col min="1281" max="1281" width="14" style="4" customWidth="1"/>
    <col min="1282" max="1282" width="48.7109375" style="4" customWidth="1"/>
    <col min="1283" max="1283" width="2" style="4" customWidth="1"/>
    <col min="1284" max="1284" width="19" style="4" customWidth="1"/>
    <col min="1285" max="1286" width="20.7109375" style="4" customWidth="1"/>
    <col min="1287" max="1287" width="19.28515625" style="4" customWidth="1"/>
    <col min="1288" max="1288" width="15.7109375" style="4" customWidth="1"/>
    <col min="1289" max="1290" width="16.7109375" style="4" customWidth="1"/>
    <col min="1291" max="1536" width="9.140625" style="4"/>
    <col min="1537" max="1537" width="14" style="4" customWidth="1"/>
    <col min="1538" max="1538" width="48.7109375" style="4" customWidth="1"/>
    <col min="1539" max="1539" width="2" style="4" customWidth="1"/>
    <col min="1540" max="1540" width="19" style="4" customWidth="1"/>
    <col min="1541" max="1542" width="20.7109375" style="4" customWidth="1"/>
    <col min="1543" max="1543" width="19.28515625" style="4" customWidth="1"/>
    <col min="1544" max="1544" width="15.7109375" style="4" customWidth="1"/>
    <col min="1545" max="1546" width="16.7109375" style="4" customWidth="1"/>
    <col min="1547" max="1792" width="9.140625" style="4"/>
    <col min="1793" max="1793" width="14" style="4" customWidth="1"/>
    <col min="1794" max="1794" width="48.7109375" style="4" customWidth="1"/>
    <col min="1795" max="1795" width="2" style="4" customWidth="1"/>
    <col min="1796" max="1796" width="19" style="4" customWidth="1"/>
    <col min="1797" max="1798" width="20.7109375" style="4" customWidth="1"/>
    <col min="1799" max="1799" width="19.28515625" style="4" customWidth="1"/>
    <col min="1800" max="1800" width="15.7109375" style="4" customWidth="1"/>
    <col min="1801" max="1802" width="16.7109375" style="4" customWidth="1"/>
    <col min="1803" max="2048" width="9.140625" style="4"/>
    <col min="2049" max="2049" width="14" style="4" customWidth="1"/>
    <col min="2050" max="2050" width="48.7109375" style="4" customWidth="1"/>
    <col min="2051" max="2051" width="2" style="4" customWidth="1"/>
    <col min="2052" max="2052" width="19" style="4" customWidth="1"/>
    <col min="2053" max="2054" width="20.7109375" style="4" customWidth="1"/>
    <col min="2055" max="2055" width="19.28515625" style="4" customWidth="1"/>
    <col min="2056" max="2056" width="15.7109375" style="4" customWidth="1"/>
    <col min="2057" max="2058" width="16.7109375" style="4" customWidth="1"/>
    <col min="2059" max="2304" width="9.140625" style="4"/>
    <col min="2305" max="2305" width="14" style="4" customWidth="1"/>
    <col min="2306" max="2306" width="48.7109375" style="4" customWidth="1"/>
    <col min="2307" max="2307" width="2" style="4" customWidth="1"/>
    <col min="2308" max="2308" width="19" style="4" customWidth="1"/>
    <col min="2309" max="2310" width="20.7109375" style="4" customWidth="1"/>
    <col min="2311" max="2311" width="19.28515625" style="4" customWidth="1"/>
    <col min="2312" max="2312" width="15.7109375" style="4" customWidth="1"/>
    <col min="2313" max="2314" width="16.7109375" style="4" customWidth="1"/>
    <col min="2315" max="2560" width="9.140625" style="4"/>
    <col min="2561" max="2561" width="14" style="4" customWidth="1"/>
    <col min="2562" max="2562" width="48.7109375" style="4" customWidth="1"/>
    <col min="2563" max="2563" width="2" style="4" customWidth="1"/>
    <col min="2564" max="2564" width="19" style="4" customWidth="1"/>
    <col min="2565" max="2566" width="20.7109375" style="4" customWidth="1"/>
    <col min="2567" max="2567" width="19.28515625" style="4" customWidth="1"/>
    <col min="2568" max="2568" width="15.7109375" style="4" customWidth="1"/>
    <col min="2569" max="2570" width="16.7109375" style="4" customWidth="1"/>
    <col min="2571" max="2816" width="9.140625" style="4"/>
    <col min="2817" max="2817" width="14" style="4" customWidth="1"/>
    <col min="2818" max="2818" width="48.7109375" style="4" customWidth="1"/>
    <col min="2819" max="2819" width="2" style="4" customWidth="1"/>
    <col min="2820" max="2820" width="19" style="4" customWidth="1"/>
    <col min="2821" max="2822" width="20.7109375" style="4" customWidth="1"/>
    <col min="2823" max="2823" width="19.28515625" style="4" customWidth="1"/>
    <col min="2824" max="2824" width="15.7109375" style="4" customWidth="1"/>
    <col min="2825" max="2826" width="16.7109375" style="4" customWidth="1"/>
    <col min="2827" max="3072" width="9.140625" style="4"/>
    <col min="3073" max="3073" width="14" style="4" customWidth="1"/>
    <col min="3074" max="3074" width="48.7109375" style="4" customWidth="1"/>
    <col min="3075" max="3075" width="2" style="4" customWidth="1"/>
    <col min="3076" max="3076" width="19" style="4" customWidth="1"/>
    <col min="3077" max="3078" width="20.7109375" style="4" customWidth="1"/>
    <col min="3079" max="3079" width="19.28515625" style="4" customWidth="1"/>
    <col min="3080" max="3080" width="15.7109375" style="4" customWidth="1"/>
    <col min="3081" max="3082" width="16.7109375" style="4" customWidth="1"/>
    <col min="3083" max="3328" width="9.140625" style="4"/>
    <col min="3329" max="3329" width="14" style="4" customWidth="1"/>
    <col min="3330" max="3330" width="48.7109375" style="4" customWidth="1"/>
    <col min="3331" max="3331" width="2" style="4" customWidth="1"/>
    <col min="3332" max="3332" width="19" style="4" customWidth="1"/>
    <col min="3333" max="3334" width="20.7109375" style="4" customWidth="1"/>
    <col min="3335" max="3335" width="19.28515625" style="4" customWidth="1"/>
    <col min="3336" max="3336" width="15.7109375" style="4" customWidth="1"/>
    <col min="3337" max="3338" width="16.7109375" style="4" customWidth="1"/>
    <col min="3339" max="3584" width="9.140625" style="4"/>
    <col min="3585" max="3585" width="14" style="4" customWidth="1"/>
    <col min="3586" max="3586" width="48.7109375" style="4" customWidth="1"/>
    <col min="3587" max="3587" width="2" style="4" customWidth="1"/>
    <col min="3588" max="3588" width="19" style="4" customWidth="1"/>
    <col min="3589" max="3590" width="20.7109375" style="4" customWidth="1"/>
    <col min="3591" max="3591" width="19.28515625" style="4" customWidth="1"/>
    <col min="3592" max="3592" width="15.7109375" style="4" customWidth="1"/>
    <col min="3593" max="3594" width="16.7109375" style="4" customWidth="1"/>
    <col min="3595" max="3840" width="9.140625" style="4"/>
    <col min="3841" max="3841" width="14" style="4" customWidth="1"/>
    <col min="3842" max="3842" width="48.7109375" style="4" customWidth="1"/>
    <col min="3843" max="3843" width="2" style="4" customWidth="1"/>
    <col min="3844" max="3844" width="19" style="4" customWidth="1"/>
    <col min="3845" max="3846" width="20.7109375" style="4" customWidth="1"/>
    <col min="3847" max="3847" width="19.28515625" style="4" customWidth="1"/>
    <col min="3848" max="3848" width="15.7109375" style="4" customWidth="1"/>
    <col min="3849" max="3850" width="16.7109375" style="4" customWidth="1"/>
    <col min="3851" max="4096" width="9.140625" style="4"/>
    <col min="4097" max="4097" width="14" style="4" customWidth="1"/>
    <col min="4098" max="4098" width="48.7109375" style="4" customWidth="1"/>
    <col min="4099" max="4099" width="2" style="4" customWidth="1"/>
    <col min="4100" max="4100" width="19" style="4" customWidth="1"/>
    <col min="4101" max="4102" width="20.7109375" style="4" customWidth="1"/>
    <col min="4103" max="4103" width="19.28515625" style="4" customWidth="1"/>
    <col min="4104" max="4104" width="15.7109375" style="4" customWidth="1"/>
    <col min="4105" max="4106" width="16.7109375" style="4" customWidth="1"/>
    <col min="4107" max="4352" width="9.140625" style="4"/>
    <col min="4353" max="4353" width="14" style="4" customWidth="1"/>
    <col min="4354" max="4354" width="48.7109375" style="4" customWidth="1"/>
    <col min="4355" max="4355" width="2" style="4" customWidth="1"/>
    <col min="4356" max="4356" width="19" style="4" customWidth="1"/>
    <col min="4357" max="4358" width="20.7109375" style="4" customWidth="1"/>
    <col min="4359" max="4359" width="19.28515625" style="4" customWidth="1"/>
    <col min="4360" max="4360" width="15.7109375" style="4" customWidth="1"/>
    <col min="4361" max="4362" width="16.7109375" style="4" customWidth="1"/>
    <col min="4363" max="4608" width="9.140625" style="4"/>
    <col min="4609" max="4609" width="14" style="4" customWidth="1"/>
    <col min="4610" max="4610" width="48.7109375" style="4" customWidth="1"/>
    <col min="4611" max="4611" width="2" style="4" customWidth="1"/>
    <col min="4612" max="4612" width="19" style="4" customWidth="1"/>
    <col min="4613" max="4614" width="20.7109375" style="4" customWidth="1"/>
    <col min="4615" max="4615" width="19.28515625" style="4" customWidth="1"/>
    <col min="4616" max="4616" width="15.7109375" style="4" customWidth="1"/>
    <col min="4617" max="4618" width="16.7109375" style="4" customWidth="1"/>
    <col min="4619" max="4864" width="9.140625" style="4"/>
    <col min="4865" max="4865" width="14" style="4" customWidth="1"/>
    <col min="4866" max="4866" width="48.7109375" style="4" customWidth="1"/>
    <col min="4867" max="4867" width="2" style="4" customWidth="1"/>
    <col min="4868" max="4868" width="19" style="4" customWidth="1"/>
    <col min="4869" max="4870" width="20.7109375" style="4" customWidth="1"/>
    <col min="4871" max="4871" width="19.28515625" style="4" customWidth="1"/>
    <col min="4872" max="4872" width="15.7109375" style="4" customWidth="1"/>
    <col min="4873" max="4874" width="16.7109375" style="4" customWidth="1"/>
    <col min="4875" max="5120" width="9.140625" style="4"/>
    <col min="5121" max="5121" width="14" style="4" customWidth="1"/>
    <col min="5122" max="5122" width="48.7109375" style="4" customWidth="1"/>
    <col min="5123" max="5123" width="2" style="4" customWidth="1"/>
    <col min="5124" max="5124" width="19" style="4" customWidth="1"/>
    <col min="5125" max="5126" width="20.7109375" style="4" customWidth="1"/>
    <col min="5127" max="5127" width="19.28515625" style="4" customWidth="1"/>
    <col min="5128" max="5128" width="15.7109375" style="4" customWidth="1"/>
    <col min="5129" max="5130" width="16.7109375" style="4" customWidth="1"/>
    <col min="5131" max="5376" width="9.140625" style="4"/>
    <col min="5377" max="5377" width="14" style="4" customWidth="1"/>
    <col min="5378" max="5378" width="48.7109375" style="4" customWidth="1"/>
    <col min="5379" max="5379" width="2" style="4" customWidth="1"/>
    <col min="5380" max="5380" width="19" style="4" customWidth="1"/>
    <col min="5381" max="5382" width="20.7109375" style="4" customWidth="1"/>
    <col min="5383" max="5383" width="19.28515625" style="4" customWidth="1"/>
    <col min="5384" max="5384" width="15.7109375" style="4" customWidth="1"/>
    <col min="5385" max="5386" width="16.7109375" style="4" customWidth="1"/>
    <col min="5387" max="5632" width="9.140625" style="4"/>
    <col min="5633" max="5633" width="14" style="4" customWidth="1"/>
    <col min="5634" max="5634" width="48.7109375" style="4" customWidth="1"/>
    <col min="5635" max="5635" width="2" style="4" customWidth="1"/>
    <col min="5636" max="5636" width="19" style="4" customWidth="1"/>
    <col min="5637" max="5638" width="20.7109375" style="4" customWidth="1"/>
    <col min="5639" max="5639" width="19.28515625" style="4" customWidth="1"/>
    <col min="5640" max="5640" width="15.7109375" style="4" customWidth="1"/>
    <col min="5641" max="5642" width="16.7109375" style="4" customWidth="1"/>
    <col min="5643" max="5888" width="9.140625" style="4"/>
    <col min="5889" max="5889" width="14" style="4" customWidth="1"/>
    <col min="5890" max="5890" width="48.7109375" style="4" customWidth="1"/>
    <col min="5891" max="5891" width="2" style="4" customWidth="1"/>
    <col min="5892" max="5892" width="19" style="4" customWidth="1"/>
    <col min="5893" max="5894" width="20.7109375" style="4" customWidth="1"/>
    <col min="5895" max="5895" width="19.28515625" style="4" customWidth="1"/>
    <col min="5896" max="5896" width="15.7109375" style="4" customWidth="1"/>
    <col min="5897" max="5898" width="16.7109375" style="4" customWidth="1"/>
    <col min="5899" max="6144" width="9.140625" style="4"/>
    <col min="6145" max="6145" width="14" style="4" customWidth="1"/>
    <col min="6146" max="6146" width="48.7109375" style="4" customWidth="1"/>
    <col min="6147" max="6147" width="2" style="4" customWidth="1"/>
    <col min="6148" max="6148" width="19" style="4" customWidth="1"/>
    <col min="6149" max="6150" width="20.7109375" style="4" customWidth="1"/>
    <col min="6151" max="6151" width="19.28515625" style="4" customWidth="1"/>
    <col min="6152" max="6152" width="15.7109375" style="4" customWidth="1"/>
    <col min="6153" max="6154" width="16.7109375" style="4" customWidth="1"/>
    <col min="6155" max="6400" width="9.140625" style="4"/>
    <col min="6401" max="6401" width="14" style="4" customWidth="1"/>
    <col min="6402" max="6402" width="48.7109375" style="4" customWidth="1"/>
    <col min="6403" max="6403" width="2" style="4" customWidth="1"/>
    <col min="6404" max="6404" width="19" style="4" customWidth="1"/>
    <col min="6405" max="6406" width="20.7109375" style="4" customWidth="1"/>
    <col min="6407" max="6407" width="19.28515625" style="4" customWidth="1"/>
    <col min="6408" max="6408" width="15.7109375" style="4" customWidth="1"/>
    <col min="6409" max="6410" width="16.7109375" style="4" customWidth="1"/>
    <col min="6411" max="6656" width="9.140625" style="4"/>
    <col min="6657" max="6657" width="14" style="4" customWidth="1"/>
    <col min="6658" max="6658" width="48.7109375" style="4" customWidth="1"/>
    <col min="6659" max="6659" width="2" style="4" customWidth="1"/>
    <col min="6660" max="6660" width="19" style="4" customWidth="1"/>
    <col min="6661" max="6662" width="20.7109375" style="4" customWidth="1"/>
    <col min="6663" max="6663" width="19.28515625" style="4" customWidth="1"/>
    <col min="6664" max="6664" width="15.7109375" style="4" customWidth="1"/>
    <col min="6665" max="6666" width="16.7109375" style="4" customWidth="1"/>
    <col min="6667" max="6912" width="9.140625" style="4"/>
    <col min="6913" max="6913" width="14" style="4" customWidth="1"/>
    <col min="6914" max="6914" width="48.7109375" style="4" customWidth="1"/>
    <col min="6915" max="6915" width="2" style="4" customWidth="1"/>
    <col min="6916" max="6916" width="19" style="4" customWidth="1"/>
    <col min="6917" max="6918" width="20.7109375" style="4" customWidth="1"/>
    <col min="6919" max="6919" width="19.28515625" style="4" customWidth="1"/>
    <col min="6920" max="6920" width="15.7109375" style="4" customWidth="1"/>
    <col min="6921" max="6922" width="16.7109375" style="4" customWidth="1"/>
    <col min="6923" max="7168" width="9.140625" style="4"/>
    <col min="7169" max="7169" width="14" style="4" customWidth="1"/>
    <col min="7170" max="7170" width="48.7109375" style="4" customWidth="1"/>
    <col min="7171" max="7171" width="2" style="4" customWidth="1"/>
    <col min="7172" max="7172" width="19" style="4" customWidth="1"/>
    <col min="7173" max="7174" width="20.7109375" style="4" customWidth="1"/>
    <col min="7175" max="7175" width="19.28515625" style="4" customWidth="1"/>
    <col min="7176" max="7176" width="15.7109375" style="4" customWidth="1"/>
    <col min="7177" max="7178" width="16.7109375" style="4" customWidth="1"/>
    <col min="7179" max="7424" width="9.140625" style="4"/>
    <col min="7425" max="7425" width="14" style="4" customWidth="1"/>
    <col min="7426" max="7426" width="48.7109375" style="4" customWidth="1"/>
    <col min="7427" max="7427" width="2" style="4" customWidth="1"/>
    <col min="7428" max="7428" width="19" style="4" customWidth="1"/>
    <col min="7429" max="7430" width="20.7109375" style="4" customWidth="1"/>
    <col min="7431" max="7431" width="19.28515625" style="4" customWidth="1"/>
    <col min="7432" max="7432" width="15.7109375" style="4" customWidth="1"/>
    <col min="7433" max="7434" width="16.7109375" style="4" customWidth="1"/>
    <col min="7435" max="7680" width="9.140625" style="4"/>
    <col min="7681" max="7681" width="14" style="4" customWidth="1"/>
    <col min="7682" max="7682" width="48.7109375" style="4" customWidth="1"/>
    <col min="7683" max="7683" width="2" style="4" customWidth="1"/>
    <col min="7684" max="7684" width="19" style="4" customWidth="1"/>
    <col min="7685" max="7686" width="20.7109375" style="4" customWidth="1"/>
    <col min="7687" max="7687" width="19.28515625" style="4" customWidth="1"/>
    <col min="7688" max="7688" width="15.7109375" style="4" customWidth="1"/>
    <col min="7689" max="7690" width="16.7109375" style="4" customWidth="1"/>
    <col min="7691" max="7936" width="9.140625" style="4"/>
    <col min="7937" max="7937" width="14" style="4" customWidth="1"/>
    <col min="7938" max="7938" width="48.7109375" style="4" customWidth="1"/>
    <col min="7939" max="7939" width="2" style="4" customWidth="1"/>
    <col min="7940" max="7940" width="19" style="4" customWidth="1"/>
    <col min="7941" max="7942" width="20.7109375" style="4" customWidth="1"/>
    <col min="7943" max="7943" width="19.28515625" style="4" customWidth="1"/>
    <col min="7944" max="7944" width="15.7109375" style="4" customWidth="1"/>
    <col min="7945" max="7946" width="16.7109375" style="4" customWidth="1"/>
    <col min="7947" max="8192" width="9.140625" style="4"/>
    <col min="8193" max="8193" width="14" style="4" customWidth="1"/>
    <col min="8194" max="8194" width="48.7109375" style="4" customWidth="1"/>
    <col min="8195" max="8195" width="2" style="4" customWidth="1"/>
    <col min="8196" max="8196" width="19" style="4" customWidth="1"/>
    <col min="8197" max="8198" width="20.7109375" style="4" customWidth="1"/>
    <col min="8199" max="8199" width="19.28515625" style="4" customWidth="1"/>
    <col min="8200" max="8200" width="15.7109375" style="4" customWidth="1"/>
    <col min="8201" max="8202" width="16.7109375" style="4" customWidth="1"/>
    <col min="8203" max="8448" width="9.140625" style="4"/>
    <col min="8449" max="8449" width="14" style="4" customWidth="1"/>
    <col min="8450" max="8450" width="48.7109375" style="4" customWidth="1"/>
    <col min="8451" max="8451" width="2" style="4" customWidth="1"/>
    <col min="8452" max="8452" width="19" style="4" customWidth="1"/>
    <col min="8453" max="8454" width="20.7109375" style="4" customWidth="1"/>
    <col min="8455" max="8455" width="19.28515625" style="4" customWidth="1"/>
    <col min="8456" max="8456" width="15.7109375" style="4" customWidth="1"/>
    <col min="8457" max="8458" width="16.7109375" style="4" customWidth="1"/>
    <col min="8459" max="8704" width="9.140625" style="4"/>
    <col min="8705" max="8705" width="14" style="4" customWidth="1"/>
    <col min="8706" max="8706" width="48.7109375" style="4" customWidth="1"/>
    <col min="8707" max="8707" width="2" style="4" customWidth="1"/>
    <col min="8708" max="8708" width="19" style="4" customWidth="1"/>
    <col min="8709" max="8710" width="20.7109375" style="4" customWidth="1"/>
    <col min="8711" max="8711" width="19.28515625" style="4" customWidth="1"/>
    <col min="8712" max="8712" width="15.7109375" style="4" customWidth="1"/>
    <col min="8713" max="8714" width="16.7109375" style="4" customWidth="1"/>
    <col min="8715" max="8960" width="9.140625" style="4"/>
    <col min="8961" max="8961" width="14" style="4" customWidth="1"/>
    <col min="8962" max="8962" width="48.7109375" style="4" customWidth="1"/>
    <col min="8963" max="8963" width="2" style="4" customWidth="1"/>
    <col min="8964" max="8964" width="19" style="4" customWidth="1"/>
    <col min="8965" max="8966" width="20.7109375" style="4" customWidth="1"/>
    <col min="8967" max="8967" width="19.28515625" style="4" customWidth="1"/>
    <col min="8968" max="8968" width="15.7109375" style="4" customWidth="1"/>
    <col min="8969" max="8970" width="16.7109375" style="4" customWidth="1"/>
    <col min="8971" max="9216" width="9.140625" style="4"/>
    <col min="9217" max="9217" width="14" style="4" customWidth="1"/>
    <col min="9218" max="9218" width="48.7109375" style="4" customWidth="1"/>
    <col min="9219" max="9219" width="2" style="4" customWidth="1"/>
    <col min="9220" max="9220" width="19" style="4" customWidth="1"/>
    <col min="9221" max="9222" width="20.7109375" style="4" customWidth="1"/>
    <col min="9223" max="9223" width="19.28515625" style="4" customWidth="1"/>
    <col min="9224" max="9224" width="15.7109375" style="4" customWidth="1"/>
    <col min="9225" max="9226" width="16.7109375" style="4" customWidth="1"/>
    <col min="9227" max="9472" width="9.140625" style="4"/>
    <col min="9473" max="9473" width="14" style="4" customWidth="1"/>
    <col min="9474" max="9474" width="48.7109375" style="4" customWidth="1"/>
    <col min="9475" max="9475" width="2" style="4" customWidth="1"/>
    <col min="9476" max="9476" width="19" style="4" customWidth="1"/>
    <col min="9477" max="9478" width="20.7109375" style="4" customWidth="1"/>
    <col min="9479" max="9479" width="19.28515625" style="4" customWidth="1"/>
    <col min="9480" max="9480" width="15.7109375" style="4" customWidth="1"/>
    <col min="9481" max="9482" width="16.7109375" style="4" customWidth="1"/>
    <col min="9483" max="9728" width="9.140625" style="4"/>
    <col min="9729" max="9729" width="14" style="4" customWidth="1"/>
    <col min="9730" max="9730" width="48.7109375" style="4" customWidth="1"/>
    <col min="9731" max="9731" width="2" style="4" customWidth="1"/>
    <col min="9732" max="9732" width="19" style="4" customWidth="1"/>
    <col min="9733" max="9734" width="20.7109375" style="4" customWidth="1"/>
    <col min="9735" max="9735" width="19.28515625" style="4" customWidth="1"/>
    <col min="9736" max="9736" width="15.7109375" style="4" customWidth="1"/>
    <col min="9737" max="9738" width="16.7109375" style="4" customWidth="1"/>
    <col min="9739" max="9984" width="9.140625" style="4"/>
    <col min="9985" max="9985" width="14" style="4" customWidth="1"/>
    <col min="9986" max="9986" width="48.7109375" style="4" customWidth="1"/>
    <col min="9987" max="9987" width="2" style="4" customWidth="1"/>
    <col min="9988" max="9988" width="19" style="4" customWidth="1"/>
    <col min="9989" max="9990" width="20.7109375" style="4" customWidth="1"/>
    <col min="9991" max="9991" width="19.28515625" style="4" customWidth="1"/>
    <col min="9992" max="9992" width="15.7109375" style="4" customWidth="1"/>
    <col min="9993" max="9994" width="16.7109375" style="4" customWidth="1"/>
    <col min="9995" max="10240" width="9.140625" style="4"/>
    <col min="10241" max="10241" width="14" style="4" customWidth="1"/>
    <col min="10242" max="10242" width="48.7109375" style="4" customWidth="1"/>
    <col min="10243" max="10243" width="2" style="4" customWidth="1"/>
    <col min="10244" max="10244" width="19" style="4" customWidth="1"/>
    <col min="10245" max="10246" width="20.7109375" style="4" customWidth="1"/>
    <col min="10247" max="10247" width="19.28515625" style="4" customWidth="1"/>
    <col min="10248" max="10248" width="15.7109375" style="4" customWidth="1"/>
    <col min="10249" max="10250" width="16.7109375" style="4" customWidth="1"/>
    <col min="10251" max="10496" width="9.140625" style="4"/>
    <col min="10497" max="10497" width="14" style="4" customWidth="1"/>
    <col min="10498" max="10498" width="48.7109375" style="4" customWidth="1"/>
    <col min="10499" max="10499" width="2" style="4" customWidth="1"/>
    <col min="10500" max="10500" width="19" style="4" customWidth="1"/>
    <col min="10501" max="10502" width="20.7109375" style="4" customWidth="1"/>
    <col min="10503" max="10503" width="19.28515625" style="4" customWidth="1"/>
    <col min="10504" max="10504" width="15.7109375" style="4" customWidth="1"/>
    <col min="10505" max="10506" width="16.7109375" style="4" customWidth="1"/>
    <col min="10507" max="10752" width="9.140625" style="4"/>
    <col min="10753" max="10753" width="14" style="4" customWidth="1"/>
    <col min="10754" max="10754" width="48.7109375" style="4" customWidth="1"/>
    <col min="10755" max="10755" width="2" style="4" customWidth="1"/>
    <col min="10756" max="10756" width="19" style="4" customWidth="1"/>
    <col min="10757" max="10758" width="20.7109375" style="4" customWidth="1"/>
    <col min="10759" max="10759" width="19.28515625" style="4" customWidth="1"/>
    <col min="10760" max="10760" width="15.7109375" style="4" customWidth="1"/>
    <col min="10761" max="10762" width="16.7109375" style="4" customWidth="1"/>
    <col min="10763" max="11008" width="9.140625" style="4"/>
    <col min="11009" max="11009" width="14" style="4" customWidth="1"/>
    <col min="11010" max="11010" width="48.7109375" style="4" customWidth="1"/>
    <col min="11011" max="11011" width="2" style="4" customWidth="1"/>
    <col min="11012" max="11012" width="19" style="4" customWidth="1"/>
    <col min="11013" max="11014" width="20.7109375" style="4" customWidth="1"/>
    <col min="11015" max="11015" width="19.28515625" style="4" customWidth="1"/>
    <col min="11016" max="11016" width="15.7109375" style="4" customWidth="1"/>
    <col min="11017" max="11018" width="16.7109375" style="4" customWidth="1"/>
    <col min="11019" max="11264" width="9.140625" style="4"/>
    <col min="11265" max="11265" width="14" style="4" customWidth="1"/>
    <col min="11266" max="11266" width="48.7109375" style="4" customWidth="1"/>
    <col min="11267" max="11267" width="2" style="4" customWidth="1"/>
    <col min="11268" max="11268" width="19" style="4" customWidth="1"/>
    <col min="11269" max="11270" width="20.7109375" style="4" customWidth="1"/>
    <col min="11271" max="11271" width="19.28515625" style="4" customWidth="1"/>
    <col min="11272" max="11272" width="15.7109375" style="4" customWidth="1"/>
    <col min="11273" max="11274" width="16.7109375" style="4" customWidth="1"/>
    <col min="11275" max="11520" width="9.140625" style="4"/>
    <col min="11521" max="11521" width="14" style="4" customWidth="1"/>
    <col min="11522" max="11522" width="48.7109375" style="4" customWidth="1"/>
    <col min="11523" max="11523" width="2" style="4" customWidth="1"/>
    <col min="11524" max="11524" width="19" style="4" customWidth="1"/>
    <col min="11525" max="11526" width="20.7109375" style="4" customWidth="1"/>
    <col min="11527" max="11527" width="19.28515625" style="4" customWidth="1"/>
    <col min="11528" max="11528" width="15.7109375" style="4" customWidth="1"/>
    <col min="11529" max="11530" width="16.7109375" style="4" customWidth="1"/>
    <col min="11531" max="11776" width="9.140625" style="4"/>
    <col min="11777" max="11777" width="14" style="4" customWidth="1"/>
    <col min="11778" max="11778" width="48.7109375" style="4" customWidth="1"/>
    <col min="11779" max="11779" width="2" style="4" customWidth="1"/>
    <col min="11780" max="11780" width="19" style="4" customWidth="1"/>
    <col min="11781" max="11782" width="20.7109375" style="4" customWidth="1"/>
    <col min="11783" max="11783" width="19.28515625" style="4" customWidth="1"/>
    <col min="11784" max="11784" width="15.7109375" style="4" customWidth="1"/>
    <col min="11785" max="11786" width="16.7109375" style="4" customWidth="1"/>
    <col min="11787" max="12032" width="9.140625" style="4"/>
    <col min="12033" max="12033" width="14" style="4" customWidth="1"/>
    <col min="12034" max="12034" width="48.7109375" style="4" customWidth="1"/>
    <col min="12035" max="12035" width="2" style="4" customWidth="1"/>
    <col min="12036" max="12036" width="19" style="4" customWidth="1"/>
    <col min="12037" max="12038" width="20.7109375" style="4" customWidth="1"/>
    <col min="12039" max="12039" width="19.28515625" style="4" customWidth="1"/>
    <col min="12040" max="12040" width="15.7109375" style="4" customWidth="1"/>
    <col min="12041" max="12042" width="16.7109375" style="4" customWidth="1"/>
    <col min="12043" max="12288" width="9.140625" style="4"/>
    <col min="12289" max="12289" width="14" style="4" customWidth="1"/>
    <col min="12290" max="12290" width="48.7109375" style="4" customWidth="1"/>
    <col min="12291" max="12291" width="2" style="4" customWidth="1"/>
    <col min="12292" max="12292" width="19" style="4" customWidth="1"/>
    <col min="12293" max="12294" width="20.7109375" style="4" customWidth="1"/>
    <col min="12295" max="12295" width="19.28515625" style="4" customWidth="1"/>
    <col min="12296" max="12296" width="15.7109375" style="4" customWidth="1"/>
    <col min="12297" max="12298" width="16.7109375" style="4" customWidth="1"/>
    <col min="12299" max="12544" width="9.140625" style="4"/>
    <col min="12545" max="12545" width="14" style="4" customWidth="1"/>
    <col min="12546" max="12546" width="48.7109375" style="4" customWidth="1"/>
    <col min="12547" max="12547" width="2" style="4" customWidth="1"/>
    <col min="12548" max="12548" width="19" style="4" customWidth="1"/>
    <col min="12549" max="12550" width="20.7109375" style="4" customWidth="1"/>
    <col min="12551" max="12551" width="19.28515625" style="4" customWidth="1"/>
    <col min="12552" max="12552" width="15.7109375" style="4" customWidth="1"/>
    <col min="12553" max="12554" width="16.7109375" style="4" customWidth="1"/>
    <col min="12555" max="12800" width="9.140625" style="4"/>
    <col min="12801" max="12801" width="14" style="4" customWidth="1"/>
    <col min="12802" max="12802" width="48.7109375" style="4" customWidth="1"/>
    <col min="12803" max="12803" width="2" style="4" customWidth="1"/>
    <col min="12804" max="12804" width="19" style="4" customWidth="1"/>
    <col min="12805" max="12806" width="20.7109375" style="4" customWidth="1"/>
    <col min="12807" max="12807" width="19.28515625" style="4" customWidth="1"/>
    <col min="12808" max="12808" width="15.7109375" style="4" customWidth="1"/>
    <col min="12809" max="12810" width="16.7109375" style="4" customWidth="1"/>
    <col min="12811" max="13056" width="9.140625" style="4"/>
    <col min="13057" max="13057" width="14" style="4" customWidth="1"/>
    <col min="13058" max="13058" width="48.7109375" style="4" customWidth="1"/>
    <col min="13059" max="13059" width="2" style="4" customWidth="1"/>
    <col min="13060" max="13060" width="19" style="4" customWidth="1"/>
    <col min="13061" max="13062" width="20.7109375" style="4" customWidth="1"/>
    <col min="13063" max="13063" width="19.28515625" style="4" customWidth="1"/>
    <col min="13064" max="13064" width="15.7109375" style="4" customWidth="1"/>
    <col min="13065" max="13066" width="16.7109375" style="4" customWidth="1"/>
    <col min="13067" max="13312" width="9.140625" style="4"/>
    <col min="13313" max="13313" width="14" style="4" customWidth="1"/>
    <col min="13314" max="13314" width="48.7109375" style="4" customWidth="1"/>
    <col min="13315" max="13315" width="2" style="4" customWidth="1"/>
    <col min="13316" max="13316" width="19" style="4" customWidth="1"/>
    <col min="13317" max="13318" width="20.7109375" style="4" customWidth="1"/>
    <col min="13319" max="13319" width="19.28515625" style="4" customWidth="1"/>
    <col min="13320" max="13320" width="15.7109375" style="4" customWidth="1"/>
    <col min="13321" max="13322" width="16.7109375" style="4" customWidth="1"/>
    <col min="13323" max="13568" width="9.140625" style="4"/>
    <col min="13569" max="13569" width="14" style="4" customWidth="1"/>
    <col min="13570" max="13570" width="48.7109375" style="4" customWidth="1"/>
    <col min="13571" max="13571" width="2" style="4" customWidth="1"/>
    <col min="13572" max="13572" width="19" style="4" customWidth="1"/>
    <col min="13573" max="13574" width="20.7109375" style="4" customWidth="1"/>
    <col min="13575" max="13575" width="19.28515625" style="4" customWidth="1"/>
    <col min="13576" max="13576" width="15.7109375" style="4" customWidth="1"/>
    <col min="13577" max="13578" width="16.7109375" style="4" customWidth="1"/>
    <col min="13579" max="13824" width="9.140625" style="4"/>
    <col min="13825" max="13825" width="14" style="4" customWidth="1"/>
    <col min="13826" max="13826" width="48.7109375" style="4" customWidth="1"/>
    <col min="13827" max="13827" width="2" style="4" customWidth="1"/>
    <col min="13828" max="13828" width="19" style="4" customWidth="1"/>
    <col min="13829" max="13830" width="20.7109375" style="4" customWidth="1"/>
    <col min="13831" max="13831" width="19.28515625" style="4" customWidth="1"/>
    <col min="13832" max="13832" width="15.7109375" style="4" customWidth="1"/>
    <col min="13833" max="13834" width="16.7109375" style="4" customWidth="1"/>
    <col min="13835" max="14080" width="9.140625" style="4"/>
    <col min="14081" max="14081" width="14" style="4" customWidth="1"/>
    <col min="14082" max="14082" width="48.7109375" style="4" customWidth="1"/>
    <col min="14083" max="14083" width="2" style="4" customWidth="1"/>
    <col min="14084" max="14084" width="19" style="4" customWidth="1"/>
    <col min="14085" max="14086" width="20.7109375" style="4" customWidth="1"/>
    <col min="14087" max="14087" width="19.28515625" style="4" customWidth="1"/>
    <col min="14088" max="14088" width="15.7109375" style="4" customWidth="1"/>
    <col min="14089" max="14090" width="16.7109375" style="4" customWidth="1"/>
    <col min="14091" max="14336" width="9.140625" style="4"/>
    <col min="14337" max="14337" width="14" style="4" customWidth="1"/>
    <col min="14338" max="14338" width="48.7109375" style="4" customWidth="1"/>
    <col min="14339" max="14339" width="2" style="4" customWidth="1"/>
    <col min="14340" max="14340" width="19" style="4" customWidth="1"/>
    <col min="14341" max="14342" width="20.7109375" style="4" customWidth="1"/>
    <col min="14343" max="14343" width="19.28515625" style="4" customWidth="1"/>
    <col min="14344" max="14344" width="15.7109375" style="4" customWidth="1"/>
    <col min="14345" max="14346" width="16.7109375" style="4" customWidth="1"/>
    <col min="14347" max="14592" width="9.140625" style="4"/>
    <col min="14593" max="14593" width="14" style="4" customWidth="1"/>
    <col min="14594" max="14594" width="48.7109375" style="4" customWidth="1"/>
    <col min="14595" max="14595" width="2" style="4" customWidth="1"/>
    <col min="14596" max="14596" width="19" style="4" customWidth="1"/>
    <col min="14597" max="14598" width="20.7109375" style="4" customWidth="1"/>
    <col min="14599" max="14599" width="19.28515625" style="4" customWidth="1"/>
    <col min="14600" max="14600" width="15.7109375" style="4" customWidth="1"/>
    <col min="14601" max="14602" width="16.7109375" style="4" customWidth="1"/>
    <col min="14603" max="14848" width="9.140625" style="4"/>
    <col min="14849" max="14849" width="14" style="4" customWidth="1"/>
    <col min="14850" max="14850" width="48.7109375" style="4" customWidth="1"/>
    <col min="14851" max="14851" width="2" style="4" customWidth="1"/>
    <col min="14852" max="14852" width="19" style="4" customWidth="1"/>
    <col min="14853" max="14854" width="20.7109375" style="4" customWidth="1"/>
    <col min="14855" max="14855" width="19.28515625" style="4" customWidth="1"/>
    <col min="14856" max="14856" width="15.7109375" style="4" customWidth="1"/>
    <col min="14857" max="14858" width="16.7109375" style="4" customWidth="1"/>
    <col min="14859" max="15104" width="9.140625" style="4"/>
    <col min="15105" max="15105" width="14" style="4" customWidth="1"/>
    <col min="15106" max="15106" width="48.7109375" style="4" customWidth="1"/>
    <col min="15107" max="15107" width="2" style="4" customWidth="1"/>
    <col min="15108" max="15108" width="19" style="4" customWidth="1"/>
    <col min="15109" max="15110" width="20.7109375" style="4" customWidth="1"/>
    <col min="15111" max="15111" width="19.28515625" style="4" customWidth="1"/>
    <col min="15112" max="15112" width="15.7109375" style="4" customWidth="1"/>
    <col min="15113" max="15114" width="16.7109375" style="4" customWidth="1"/>
    <col min="15115" max="15360" width="9.140625" style="4"/>
    <col min="15361" max="15361" width="14" style="4" customWidth="1"/>
    <col min="15362" max="15362" width="48.7109375" style="4" customWidth="1"/>
    <col min="15363" max="15363" width="2" style="4" customWidth="1"/>
    <col min="15364" max="15364" width="19" style="4" customWidth="1"/>
    <col min="15365" max="15366" width="20.7109375" style="4" customWidth="1"/>
    <col min="15367" max="15367" width="19.28515625" style="4" customWidth="1"/>
    <col min="15368" max="15368" width="15.7109375" style="4" customWidth="1"/>
    <col min="15369" max="15370" width="16.7109375" style="4" customWidth="1"/>
    <col min="15371" max="15616" width="9.140625" style="4"/>
    <col min="15617" max="15617" width="14" style="4" customWidth="1"/>
    <col min="15618" max="15618" width="48.7109375" style="4" customWidth="1"/>
    <col min="15619" max="15619" width="2" style="4" customWidth="1"/>
    <col min="15620" max="15620" width="19" style="4" customWidth="1"/>
    <col min="15621" max="15622" width="20.7109375" style="4" customWidth="1"/>
    <col min="15623" max="15623" width="19.28515625" style="4" customWidth="1"/>
    <col min="15624" max="15624" width="15.7109375" style="4" customWidth="1"/>
    <col min="15625" max="15626" width="16.7109375" style="4" customWidth="1"/>
    <col min="15627" max="15872" width="9.140625" style="4"/>
    <col min="15873" max="15873" width="14" style="4" customWidth="1"/>
    <col min="15874" max="15874" width="48.7109375" style="4" customWidth="1"/>
    <col min="15875" max="15875" width="2" style="4" customWidth="1"/>
    <col min="15876" max="15876" width="19" style="4" customWidth="1"/>
    <col min="15877" max="15878" width="20.7109375" style="4" customWidth="1"/>
    <col min="15879" max="15879" width="19.28515625" style="4" customWidth="1"/>
    <col min="15880" max="15880" width="15.7109375" style="4" customWidth="1"/>
    <col min="15881" max="15882" width="16.7109375" style="4" customWidth="1"/>
    <col min="15883" max="16128" width="9.140625" style="4"/>
    <col min="16129" max="16129" width="14" style="4" customWidth="1"/>
    <col min="16130" max="16130" width="48.7109375" style="4" customWidth="1"/>
    <col min="16131" max="16131" width="2" style="4" customWidth="1"/>
    <col min="16132" max="16132" width="19" style="4" customWidth="1"/>
    <col min="16133" max="16134" width="20.7109375" style="4" customWidth="1"/>
    <col min="16135" max="16135" width="19.28515625" style="4" customWidth="1"/>
    <col min="16136" max="16136" width="15.7109375" style="4" customWidth="1"/>
    <col min="16137" max="16138" width="16.7109375" style="4" customWidth="1"/>
    <col min="16139" max="16384" width="9.140625" style="4"/>
  </cols>
  <sheetData>
    <row r="1" spans="1:11" ht="20.25" x14ac:dyDescent="0.3">
      <c r="A1" s="77" t="s">
        <v>34</v>
      </c>
      <c r="B1" s="54"/>
      <c r="C1" s="54"/>
      <c r="D1" s="54"/>
      <c r="E1" s="54"/>
      <c r="F1" s="54"/>
      <c r="G1" s="54"/>
      <c r="H1" s="54"/>
      <c r="I1" s="54"/>
      <c r="J1" s="54"/>
      <c r="K1" s="54"/>
    </row>
    <row r="2" spans="1:11" ht="20.25" x14ac:dyDescent="0.3">
      <c r="A2" s="77" t="s">
        <v>75</v>
      </c>
      <c r="B2" s="54"/>
      <c r="C2" s="54"/>
      <c r="D2" s="54"/>
      <c r="E2" s="54"/>
      <c r="F2" s="54"/>
      <c r="G2" s="54"/>
      <c r="H2" s="54"/>
      <c r="I2" s="54"/>
      <c r="J2" s="54"/>
      <c r="K2" s="54"/>
    </row>
    <row r="3" spans="1:11" ht="20.25" x14ac:dyDescent="0.3">
      <c r="A3" s="77" t="s">
        <v>122</v>
      </c>
      <c r="B3" s="54"/>
      <c r="C3" s="54"/>
      <c r="D3" s="54"/>
      <c r="E3" s="54"/>
      <c r="F3" s="54"/>
      <c r="G3" s="54"/>
      <c r="H3" s="54"/>
      <c r="I3" s="54"/>
      <c r="J3" s="54"/>
      <c r="K3" s="75" t="s">
        <v>121</v>
      </c>
    </row>
    <row r="4" spans="1:11" ht="20.25" x14ac:dyDescent="0.3">
      <c r="A4" s="77"/>
      <c r="B4" s="54"/>
      <c r="C4" s="54"/>
      <c r="D4" s="54"/>
      <c r="E4" s="54"/>
      <c r="F4" s="54"/>
      <c r="G4" s="54"/>
      <c r="H4" s="54"/>
      <c r="I4" s="54"/>
      <c r="J4" s="54"/>
      <c r="K4" s="54"/>
    </row>
    <row r="5" spans="1:11" ht="20.25" x14ac:dyDescent="0.3">
      <c r="A5" s="77"/>
      <c r="B5" s="54"/>
      <c r="C5" s="54"/>
      <c r="D5" s="54"/>
      <c r="E5" s="54"/>
      <c r="F5" s="54"/>
      <c r="G5" s="54"/>
      <c r="H5" s="54"/>
      <c r="I5" s="54"/>
      <c r="J5" s="54"/>
      <c r="K5" s="54"/>
    </row>
    <row r="6" spans="1:11" ht="20.25" x14ac:dyDescent="0.3">
      <c r="A6" s="54"/>
      <c r="B6" s="54"/>
      <c r="C6" s="54"/>
      <c r="D6" s="76" t="s">
        <v>35</v>
      </c>
      <c r="E6" s="76" t="s">
        <v>36</v>
      </c>
      <c r="F6" s="76" t="s">
        <v>37</v>
      </c>
      <c r="G6" s="76" t="s">
        <v>41</v>
      </c>
      <c r="H6" s="76" t="s">
        <v>38</v>
      </c>
      <c r="I6" s="76" t="s">
        <v>40</v>
      </c>
      <c r="J6" s="76" t="s">
        <v>39</v>
      </c>
      <c r="K6" s="75" t="s">
        <v>120</v>
      </c>
    </row>
    <row r="7" spans="1:11" ht="20.25" x14ac:dyDescent="0.3">
      <c r="A7" s="54"/>
      <c r="B7" s="74" t="s">
        <v>74</v>
      </c>
      <c r="C7" s="54"/>
      <c r="D7" s="73">
        <v>197</v>
      </c>
      <c r="E7" s="73">
        <v>450</v>
      </c>
      <c r="F7" s="73">
        <v>281</v>
      </c>
      <c r="G7" s="73">
        <v>35</v>
      </c>
      <c r="H7" s="73">
        <v>280</v>
      </c>
      <c r="I7" s="73">
        <v>94</v>
      </c>
      <c r="J7" s="73">
        <v>61</v>
      </c>
      <c r="K7" s="72">
        <v>381</v>
      </c>
    </row>
    <row r="8" spans="1:11" ht="20.25" x14ac:dyDescent="0.3">
      <c r="A8" s="54"/>
      <c r="B8" s="73" t="s">
        <v>42</v>
      </c>
      <c r="C8" s="54"/>
      <c r="D8" s="73">
        <v>1975</v>
      </c>
      <c r="E8" s="73">
        <v>1980</v>
      </c>
      <c r="F8" s="73">
        <v>1986</v>
      </c>
      <c r="G8" s="73">
        <v>1867</v>
      </c>
      <c r="H8" s="73">
        <v>2005</v>
      </c>
      <c r="I8" s="73">
        <v>2008</v>
      </c>
      <c r="J8" s="73">
        <v>2007</v>
      </c>
      <c r="K8" s="72">
        <v>1996</v>
      </c>
    </row>
    <row r="9" spans="1:11" ht="20.25" x14ac:dyDescent="0.3">
      <c r="A9" s="54"/>
      <c r="B9" s="78" t="s">
        <v>123</v>
      </c>
      <c r="C9" s="79"/>
      <c r="D9" s="78">
        <v>2</v>
      </c>
      <c r="E9" s="78">
        <v>3</v>
      </c>
      <c r="F9" s="78">
        <v>4</v>
      </c>
      <c r="G9" s="78">
        <v>5</v>
      </c>
      <c r="H9" s="78">
        <v>6</v>
      </c>
      <c r="I9" s="78">
        <v>7</v>
      </c>
      <c r="J9" s="78">
        <v>8</v>
      </c>
      <c r="K9" s="71"/>
    </row>
    <row r="10" spans="1:11" ht="20.25" x14ac:dyDescent="0.3">
      <c r="A10" s="70" t="s">
        <v>73</v>
      </c>
      <c r="C10" s="54"/>
      <c r="D10" s="69" t="s">
        <v>103</v>
      </c>
      <c r="E10" s="69" t="s">
        <v>104</v>
      </c>
      <c r="F10" s="69" t="s">
        <v>105</v>
      </c>
      <c r="G10" s="69" t="s">
        <v>106</v>
      </c>
      <c r="H10" s="69" t="s">
        <v>107</v>
      </c>
      <c r="I10" s="69" t="s">
        <v>108</v>
      </c>
      <c r="J10" s="69" t="s">
        <v>109</v>
      </c>
      <c r="K10" s="68">
        <v>125.26519999999999</v>
      </c>
    </row>
    <row r="11" spans="1:11" ht="23.25" x14ac:dyDescent="0.3">
      <c r="A11" s="65" t="s">
        <v>43</v>
      </c>
      <c r="B11" s="67" t="s">
        <v>44</v>
      </c>
      <c r="C11" s="63"/>
      <c r="D11" s="61" t="s">
        <v>45</v>
      </c>
      <c r="E11" s="61" t="s">
        <v>45</v>
      </c>
      <c r="F11" s="61" t="s">
        <v>45</v>
      </c>
      <c r="G11" s="61" t="s">
        <v>119</v>
      </c>
      <c r="H11" s="61" t="s">
        <v>45</v>
      </c>
      <c r="I11" s="61" t="s">
        <v>45</v>
      </c>
      <c r="J11" s="61" t="s">
        <v>45</v>
      </c>
      <c r="K11" s="60" t="s">
        <v>45</v>
      </c>
    </row>
    <row r="12" spans="1:11" ht="20.25" x14ac:dyDescent="0.3">
      <c r="A12" s="65" t="s">
        <v>46</v>
      </c>
      <c r="B12" s="67" t="s">
        <v>47</v>
      </c>
      <c r="C12" s="63"/>
      <c r="D12" s="61" t="s">
        <v>45</v>
      </c>
      <c r="E12" s="61" t="s">
        <v>45</v>
      </c>
      <c r="F12" s="61" t="s">
        <v>45</v>
      </c>
      <c r="G12" s="61" t="s">
        <v>45</v>
      </c>
      <c r="H12" s="61" t="s">
        <v>45</v>
      </c>
      <c r="I12" s="61" t="s">
        <v>45</v>
      </c>
      <c r="J12" s="61" t="s">
        <v>45</v>
      </c>
      <c r="K12" s="60" t="s">
        <v>45</v>
      </c>
    </row>
    <row r="13" spans="1:11" ht="20.25" x14ac:dyDescent="0.3">
      <c r="A13" s="65" t="s">
        <v>48</v>
      </c>
      <c r="B13" s="67" t="s">
        <v>49</v>
      </c>
      <c r="C13" s="63"/>
      <c r="D13" s="61" t="s">
        <v>45</v>
      </c>
      <c r="E13" s="61" t="s">
        <v>45</v>
      </c>
      <c r="F13" s="61" t="s">
        <v>45</v>
      </c>
      <c r="G13" s="61" t="s">
        <v>45</v>
      </c>
      <c r="H13" s="61" t="s">
        <v>45</v>
      </c>
      <c r="I13" s="61" t="s">
        <v>45</v>
      </c>
      <c r="J13" s="61" t="s">
        <v>45</v>
      </c>
      <c r="K13" s="60" t="s">
        <v>45</v>
      </c>
    </row>
    <row r="14" spans="1:11" ht="20.25" x14ac:dyDescent="0.3">
      <c r="A14" s="65" t="s">
        <v>50</v>
      </c>
      <c r="B14" s="67" t="s">
        <v>51</v>
      </c>
      <c r="C14" s="63"/>
      <c r="D14" s="61" t="s">
        <v>45</v>
      </c>
      <c r="E14" s="61" t="s">
        <v>45</v>
      </c>
      <c r="F14" s="61" t="s">
        <v>45</v>
      </c>
      <c r="G14" s="61" t="s">
        <v>45</v>
      </c>
      <c r="H14" s="61" t="s">
        <v>45</v>
      </c>
      <c r="I14" s="61" t="s">
        <v>45</v>
      </c>
      <c r="J14" s="61" t="s">
        <v>45</v>
      </c>
      <c r="K14" s="60" t="s">
        <v>45</v>
      </c>
    </row>
    <row r="15" spans="1:11" ht="20.25" x14ac:dyDescent="0.3">
      <c r="A15" s="65" t="s">
        <v>52</v>
      </c>
      <c r="B15" s="67" t="s">
        <v>53</v>
      </c>
      <c r="C15" s="63"/>
      <c r="D15" s="61"/>
      <c r="E15" s="61"/>
      <c r="F15" s="61" t="s">
        <v>45</v>
      </c>
      <c r="G15" s="61"/>
      <c r="H15" s="62"/>
      <c r="I15" s="61"/>
      <c r="J15" s="61"/>
      <c r="K15" s="60" t="s">
        <v>45</v>
      </c>
    </row>
    <row r="16" spans="1:11" ht="20.25" x14ac:dyDescent="0.3">
      <c r="A16" s="65" t="s">
        <v>54</v>
      </c>
      <c r="B16" s="67" t="s">
        <v>55</v>
      </c>
      <c r="C16" s="63"/>
      <c r="D16" s="62"/>
      <c r="E16" s="62"/>
      <c r="F16" s="62"/>
      <c r="G16" s="61" t="s">
        <v>45</v>
      </c>
      <c r="H16" s="62"/>
      <c r="I16" s="61"/>
      <c r="J16" s="61" t="s">
        <v>45</v>
      </c>
      <c r="K16" s="60" t="s">
        <v>45</v>
      </c>
    </row>
    <row r="17" spans="1:11" ht="20.25" x14ac:dyDescent="0.3">
      <c r="A17" s="65" t="s">
        <v>56</v>
      </c>
      <c r="B17" s="64" t="s">
        <v>57</v>
      </c>
      <c r="C17" s="63"/>
      <c r="D17" s="61"/>
      <c r="E17" s="61"/>
      <c r="F17" s="61" t="s">
        <v>45</v>
      </c>
      <c r="G17" s="61" t="s">
        <v>45</v>
      </c>
      <c r="H17" s="62"/>
      <c r="I17" s="61"/>
      <c r="J17" s="61"/>
      <c r="K17" s="60" t="s">
        <v>45</v>
      </c>
    </row>
    <row r="18" spans="1:11" ht="40.5" x14ac:dyDescent="0.3">
      <c r="A18" s="65" t="s">
        <v>58</v>
      </c>
      <c r="B18" s="66" t="s">
        <v>59</v>
      </c>
      <c r="C18" s="63"/>
      <c r="D18" s="62"/>
      <c r="E18" s="62"/>
      <c r="F18" s="62"/>
      <c r="G18" s="61"/>
      <c r="H18" s="62"/>
      <c r="I18" s="61"/>
      <c r="J18" s="61"/>
      <c r="K18" s="60" t="s">
        <v>118</v>
      </c>
    </row>
    <row r="19" spans="1:11" ht="20.25" x14ac:dyDescent="0.3">
      <c r="A19" s="65" t="s">
        <v>60</v>
      </c>
      <c r="B19" s="64" t="s">
        <v>61</v>
      </c>
      <c r="C19" s="63"/>
      <c r="D19" s="62"/>
      <c r="E19" s="62"/>
      <c r="F19" s="62"/>
      <c r="G19" s="61" t="s">
        <v>45</v>
      </c>
      <c r="H19" s="62"/>
      <c r="I19" s="61"/>
      <c r="J19" s="61" t="s">
        <v>45</v>
      </c>
      <c r="K19" s="60" t="s">
        <v>45</v>
      </c>
    </row>
    <row r="20" spans="1:11" ht="20.25" x14ac:dyDescent="0.3">
      <c r="A20" s="65" t="s">
        <v>117</v>
      </c>
      <c r="B20" s="64" t="s">
        <v>116</v>
      </c>
      <c r="C20" s="63"/>
      <c r="D20" s="62"/>
      <c r="E20" s="62"/>
      <c r="F20" s="62"/>
      <c r="G20" s="61"/>
      <c r="H20" s="62"/>
      <c r="I20" s="61"/>
      <c r="J20" s="61"/>
      <c r="K20" s="60" t="s">
        <v>45</v>
      </c>
    </row>
    <row r="21" spans="1:11" ht="20.25" x14ac:dyDescent="0.3">
      <c r="A21" s="65" t="s">
        <v>115</v>
      </c>
      <c r="B21" s="64" t="s">
        <v>114</v>
      </c>
      <c r="C21" s="63"/>
      <c r="D21" s="62"/>
      <c r="E21" s="62"/>
      <c r="F21" s="62"/>
      <c r="G21" s="61"/>
      <c r="H21" s="62"/>
      <c r="I21" s="61"/>
      <c r="J21" s="61"/>
      <c r="K21" s="60" t="s">
        <v>45</v>
      </c>
    </row>
    <row r="22" spans="1:11" ht="20.25" x14ac:dyDescent="0.3">
      <c r="A22" s="54"/>
      <c r="B22" s="54"/>
      <c r="C22" s="54"/>
      <c r="D22" s="54"/>
      <c r="E22" s="54"/>
      <c r="F22" s="54"/>
      <c r="G22" s="54"/>
      <c r="H22" s="54"/>
      <c r="I22" s="54"/>
      <c r="J22" s="54"/>
      <c r="K22" s="54"/>
    </row>
    <row r="23" spans="1:11" ht="20.25" x14ac:dyDescent="0.3">
      <c r="A23" s="54"/>
      <c r="B23" s="54"/>
      <c r="C23" s="54"/>
      <c r="D23" s="54"/>
      <c r="E23" s="54"/>
      <c r="F23" s="54"/>
      <c r="G23" s="54"/>
      <c r="H23" s="54"/>
      <c r="I23" s="54"/>
      <c r="J23" s="54"/>
      <c r="K23" s="54"/>
    </row>
    <row r="24" spans="1:11" ht="64.900000000000006" customHeight="1" x14ac:dyDescent="0.3">
      <c r="A24" s="96" t="s">
        <v>62</v>
      </c>
      <c r="B24" s="96"/>
      <c r="C24" s="59"/>
      <c r="D24" s="56"/>
      <c r="E24" s="54"/>
      <c r="F24" s="54"/>
      <c r="G24" s="98" t="s">
        <v>113</v>
      </c>
      <c r="H24" s="98"/>
      <c r="I24" s="98"/>
      <c r="J24" s="98"/>
      <c r="K24" s="58"/>
    </row>
    <row r="25" spans="1:11" ht="88.9" customHeight="1" x14ac:dyDescent="0.3">
      <c r="A25" s="97" t="s">
        <v>63</v>
      </c>
      <c r="B25" s="97"/>
      <c r="C25" s="57"/>
      <c r="D25" s="56"/>
      <c r="E25" s="54"/>
      <c r="F25" s="54"/>
      <c r="G25" s="95" t="s">
        <v>112</v>
      </c>
      <c r="H25" s="95"/>
      <c r="I25" s="95"/>
      <c r="J25" s="54"/>
      <c r="K25" s="54"/>
    </row>
    <row r="26" spans="1:11" ht="20.25" x14ac:dyDescent="0.3">
      <c r="A26" s="54"/>
      <c r="B26" s="54"/>
      <c r="C26" s="54"/>
      <c r="D26" s="54"/>
      <c r="E26" s="54"/>
      <c r="F26" s="54"/>
      <c r="H26" s="54"/>
      <c r="I26" s="54"/>
      <c r="J26" s="54"/>
      <c r="K26" s="54"/>
    </row>
    <row r="27" spans="1:11" ht="20.25" x14ac:dyDescent="0.3">
      <c r="A27" s="54"/>
      <c r="B27" s="54"/>
      <c r="C27" s="54"/>
      <c r="D27" s="54"/>
      <c r="E27" s="54"/>
      <c r="F27" s="54"/>
      <c r="H27" s="54"/>
      <c r="I27" s="54"/>
      <c r="J27" s="54"/>
      <c r="K27" s="54"/>
    </row>
    <row r="28" spans="1:11" ht="20.25" x14ac:dyDescent="0.3">
      <c r="A28" s="55"/>
      <c r="B28" s="54"/>
      <c r="C28" s="54"/>
      <c r="D28" s="54"/>
      <c r="E28" s="54"/>
      <c r="F28" s="54"/>
      <c r="H28" s="54"/>
      <c r="I28" s="54"/>
      <c r="J28" s="54"/>
      <c r="K28" s="54"/>
    </row>
    <row r="29" spans="1:11" x14ac:dyDescent="0.2">
      <c r="A29" s="5"/>
    </row>
    <row r="30" spans="1:11" x14ac:dyDescent="0.2">
      <c r="A30" s="5"/>
    </row>
  </sheetData>
  <sheetProtection algorithmName="SHA-512" hashValue="H68W7OhV3TadRaDKCNdGa89ndeAIGULLfnkJEAYMfP3BcsSnF91Bhs6G8dj9iOhprCWFerhAI4XPxwczJvoSLw==" saltValue="pLfVfZVnbdT5aya/uGCDfQ==" spinCount="100000" sheet="1" objects="1" scenarios="1"/>
  <mergeCells count="4">
    <mergeCell ref="G25:I25"/>
    <mergeCell ref="A24:B24"/>
    <mergeCell ref="A25:B25"/>
    <mergeCell ref="G24:J24"/>
  </mergeCells>
  <hyperlinks>
    <hyperlink ref="H10" r:id="rId1" xr:uid="{2D840F96-213F-4BD3-8A2B-FC4FD4FD9EAB}"/>
    <hyperlink ref="K10" r:id="rId2" display="http://legislature.mi.gov/doc.aspx?mcl-125-2652" xr:uid="{1A22AD22-3985-4E75-9C2B-23C07181F0A5}"/>
    <hyperlink ref="J10" r:id="rId3" xr:uid="{10E41297-88D8-4464-8C2E-F22306F476BB}"/>
    <hyperlink ref="I10" r:id="rId4" xr:uid="{86FE3C7F-B7E5-44AA-AC41-05EFD7AB0EA8}"/>
    <hyperlink ref="D10" r:id="rId5" xr:uid="{72D5E6F3-B7B9-4109-AC0C-7832349FDA93}"/>
    <hyperlink ref="E10" r:id="rId6" xr:uid="{AC4C5D7B-8BD1-4718-9603-E23CF56583F1}"/>
    <hyperlink ref="F10" r:id="rId7" xr:uid="{46A65D8A-1D3E-4B3D-A4BC-632F68B33BAD}"/>
    <hyperlink ref="G10" r:id="rId8" xr:uid="{AB626224-EC7E-4F04-8511-ED49A17FC31D}"/>
  </hyperlinks>
  <pageMargins left="0.25" right="0.25" top="1" bottom="1" header="0.5" footer="0.5"/>
  <pageSetup scale="63" fitToHeight="0" orientation="landscape" r:id="rId9"/>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Cassie Butler</cp:lastModifiedBy>
  <cp:lastPrinted>2025-06-16T20:16:10Z</cp:lastPrinted>
  <dcterms:created xsi:type="dcterms:W3CDTF">2004-10-21T21:06:59Z</dcterms:created>
  <dcterms:modified xsi:type="dcterms:W3CDTF">2025-07-10T14:51:17Z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2021-04-14T16:41:05Z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6ac7a389-7590-441a-ac39-193c18e26438</vt:lpwstr>
  </property>
  <property fmtid="{D5CDD505-2E9C-101B-9397-08002B2CF9AE}" pid="8" name="MSIP_Label_3a2fed65-62e7-46ea-af74-187e0c17143a_ContentBits">
    <vt:lpwstr>0</vt:lpwstr>
  </property>
</Properties>
</file>